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Raamatupidamine\Aruanded\Ad-hoc files_reports\Pillar III\Q4_2021\"/>
    </mc:Choice>
  </mc:AlternateContent>
  <xr:revisionPtr revIDLastSave="0" documentId="13_ncr:1_{78C9FEBB-885E-45F5-87BA-56F6F74D1B97}" xr6:coauthVersionLast="47" xr6:coauthVersionMax="47" xr10:uidLastSave="{00000000-0000-0000-0000-000000000000}"/>
  <bookViews>
    <workbookView xWindow="28680" yWindow="-120" windowWidth="29040" windowHeight="15840" tabRatio="746" xr2:uid="{D9651980-D58D-44C7-BF99-07BF1BF8030B}"/>
    <workbookView xWindow="28680" yWindow="-120" windowWidth="29040" windowHeight="15840" xr2:uid="{72D35AC8-68F1-4863-97EB-C248FB94F54C}"/>
  </bookViews>
  <sheets>
    <sheet name="TOC" sheetId="216" r:id="rId1"/>
    <sheet name="EU OV1" sheetId="217" r:id="rId2"/>
    <sheet name="EU KM1" sheetId="218" r:id="rId3"/>
    <sheet name="EU INS1" sheetId="219" r:id="rId4"/>
    <sheet name="EU INS2" sheetId="220" r:id="rId5"/>
    <sheet name="EU OVC" sheetId="221" r:id="rId6"/>
    <sheet name="EU OVA" sheetId="223" state="hidden" r:id="rId7"/>
    <sheet name="EU OVB" sheetId="224" state="hidden" r:id="rId8"/>
    <sheet name="EU LI1" sheetId="226" state="hidden" r:id="rId9"/>
    <sheet name="EU LI2" sheetId="227" state="hidden" r:id="rId10"/>
    <sheet name="EU LI3" sheetId="228" state="hidden" r:id="rId11"/>
    <sheet name="EU LIA" sheetId="229" state="hidden" r:id="rId12"/>
    <sheet name="EU LIB" sheetId="230" state="hidden" r:id="rId13"/>
    <sheet name="EU PV1" sheetId="231" state="hidden" r:id="rId14"/>
    <sheet name="EU CC1" sheetId="233" r:id="rId15"/>
    <sheet name="EU CC2" sheetId="323" r:id="rId16"/>
    <sheet name="EU CCA" sheetId="324" r:id="rId17"/>
    <sheet name="EU CCyB1" sheetId="238" r:id="rId18"/>
    <sheet name="EU CCyB2" sheetId="239" r:id="rId19"/>
    <sheet name="EU LR1" sheetId="241" r:id="rId20"/>
    <sheet name="EU LR2" sheetId="242" r:id="rId21"/>
    <sheet name="EU LR3" sheetId="243" r:id="rId22"/>
    <sheet name="EU LRA" sheetId="244" state="hidden" r:id="rId23"/>
    <sheet name="EU LIQA" sheetId="246" state="hidden" r:id="rId24"/>
    <sheet name="EU LIQ1" sheetId="247" r:id="rId25"/>
    <sheet name="EU LIQB" sheetId="248" state="hidden" r:id="rId26"/>
    <sheet name="EU LIQ2" sheetId="249" r:id="rId27"/>
    <sheet name="EU CRA" sheetId="251" state="hidden" r:id="rId28"/>
    <sheet name="EU CRB" sheetId="252" state="hidden" r:id="rId29"/>
    <sheet name="EU CR1" sheetId="253" r:id="rId30"/>
    <sheet name="EU CR1-A" sheetId="254" state="hidden" r:id="rId31"/>
    <sheet name="EU CR2" sheetId="255" r:id="rId32"/>
    <sheet name="EU CR2a" sheetId="256" r:id="rId33"/>
    <sheet name="EU CQ7" sheetId="263" r:id="rId34"/>
    <sheet name="EU CQ1" sheetId="257" r:id="rId35"/>
    <sheet name="EU CQ2" sheetId="258" state="hidden" r:id="rId36"/>
    <sheet name="EU CQ3" sheetId="259" r:id="rId37"/>
    <sheet name="EU CQ4" sheetId="260" r:id="rId38"/>
    <sheet name="EU CQ5" sheetId="261" r:id="rId39"/>
    <sheet name="EU CQ6" sheetId="262" r:id="rId40"/>
    <sheet name="EU CQ8" sheetId="264" state="hidden" r:id="rId41"/>
    <sheet name="EU CRC" sheetId="266" state="hidden" r:id="rId42"/>
    <sheet name="EU CR3" sheetId="267" r:id="rId43"/>
    <sheet name="EU CRD" sheetId="269" state="hidden" r:id="rId44"/>
    <sheet name="EU CR4" sheetId="270" r:id="rId45"/>
    <sheet name="EU CR5" sheetId="271" r:id="rId46"/>
    <sheet name="EU CRE" sheetId="273" state="hidden" r:id="rId47"/>
    <sheet name="EU CR6" sheetId="274" state="hidden" r:id="rId48"/>
    <sheet name="EU CR6-A" sheetId="275" state="hidden" r:id="rId49"/>
    <sheet name="EU CR7" sheetId="276" state="hidden" r:id="rId50"/>
    <sheet name="EU CR7-A" sheetId="277" state="hidden" r:id="rId51"/>
    <sheet name="EU CR8" sheetId="278" state="hidden" r:id="rId52"/>
    <sheet name="EU CR9" sheetId="279" state="hidden" r:id="rId53"/>
    <sheet name="EU CR9.1" sheetId="280" state="hidden" r:id="rId54"/>
    <sheet name="EU CR10" sheetId="282" state="hidden" r:id="rId55"/>
    <sheet name="EU CCRA" sheetId="284" state="hidden" r:id="rId56"/>
    <sheet name="EU CCR1" sheetId="285" state="hidden" r:id="rId57"/>
    <sheet name="EU CCR2" sheetId="286" r:id="rId58"/>
    <sheet name="EU CCR3" sheetId="287" r:id="rId59"/>
    <sheet name="EU CCR4" sheetId="288" state="hidden" r:id="rId60"/>
    <sheet name="EU CCR5" sheetId="289" state="hidden" r:id="rId61"/>
    <sheet name="EU CCR6" sheetId="290" state="hidden" r:id="rId62"/>
    <sheet name="EU CCR7" sheetId="291" state="hidden" r:id="rId63"/>
    <sheet name="EU CCR8" sheetId="292" state="hidden" r:id="rId64"/>
    <sheet name="EU-SECA" sheetId="294" state="hidden" r:id="rId65"/>
    <sheet name="EU-SEC1" sheetId="295" state="hidden" r:id="rId66"/>
    <sheet name="EU-SEC2" sheetId="296" state="hidden" r:id="rId67"/>
    <sheet name="EU-SEC3" sheetId="297" state="hidden" r:id="rId68"/>
    <sheet name="EU-SEC4" sheetId="298" state="hidden" r:id="rId69"/>
    <sheet name="EU-SEC5" sheetId="299" state="hidden" r:id="rId70"/>
    <sheet name="EU MRA" sheetId="301" state="hidden" r:id="rId71"/>
    <sheet name="EU MR1" sheetId="302" r:id="rId72"/>
    <sheet name="EU MRB" sheetId="303" state="hidden" r:id="rId73"/>
    <sheet name="EU MR2-A" sheetId="304" state="hidden" r:id="rId74"/>
    <sheet name="EU MR2-B" sheetId="305" state="hidden" r:id="rId75"/>
    <sheet name="EU MR3" sheetId="306" state="hidden" r:id="rId76"/>
    <sheet name="EU MR4" sheetId="307" state="hidden" r:id="rId77"/>
    <sheet name="EU ORA" sheetId="309" state="hidden" r:id="rId78"/>
    <sheet name="EU OR1" sheetId="310" r:id="rId79"/>
    <sheet name="EU REMA" sheetId="325" r:id="rId80"/>
    <sheet name="EU REMA_base" sheetId="312" state="hidden" r:id="rId81"/>
    <sheet name="EU REM1" sheetId="313" state="hidden" r:id="rId82"/>
    <sheet name="EU REM2" sheetId="314" state="hidden" r:id="rId83"/>
    <sheet name="EU REM3" sheetId="315" state="hidden" r:id="rId84"/>
    <sheet name="EU REM4" sheetId="316" state="hidden" r:id="rId85"/>
    <sheet name="EU REM5" sheetId="317" state="hidden" r:id="rId86"/>
    <sheet name="EU AE1" sheetId="319" r:id="rId87"/>
    <sheet name="EU AE2" sheetId="320" r:id="rId88"/>
    <sheet name="EU AE3" sheetId="321" r:id="rId89"/>
    <sheet name="EU AE4" sheetId="322" state="hidden" r:id="rId90"/>
  </sheets>
  <definedNames>
    <definedName name="_xlnm._FilterDatabase" localSheetId="0" hidden="1">TOC!#REF!</definedName>
    <definedName name="_ftn1" localSheetId="71">'EU MR1'!$G$13</definedName>
    <definedName name="_ftnref1" localSheetId="71">'EU MR1'!$G$10</definedName>
    <definedName name="_Toc483499698" localSheetId="8">'EU LI1'!$C$3</definedName>
    <definedName name="_Toc483499734" localSheetId="75">'EU MR3'!#REF!</definedName>
    <definedName name="_Toc483499735" localSheetId="76">'EU MR4'!#REF!</definedName>
    <definedName name="_Toc510626265" localSheetId="0">TOC!#REF!</definedName>
    <definedName name="_Toc510626266" localSheetId="0">TOC!#REF!</definedName>
    <definedName name="_Toc510626267" localSheetId="0">TOC!#REF!</definedName>
    <definedName name="_Toc510626268" localSheetId="0">TOC!#REF!</definedName>
    <definedName name="_Toc510626269" localSheetId="0">TOC!#REF!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4">'EU CC1'!$B$7:$E$127</definedName>
    <definedName name="_xlnm.Print_Area" localSheetId="42">'EU CR3'!$B$1:$K$21</definedName>
    <definedName name="_xlnm.Print_Area" localSheetId="48">'EU CR6-A'!$A$2:$J$24</definedName>
    <definedName name="_xlnm.Print_Area" localSheetId="49">'EU CR7'!$B$2:$H$27</definedName>
    <definedName name="_xlnm.Print_Area" localSheetId="52">'EU CR9'!$B$4:$J$51</definedName>
    <definedName name="_xlnm.Print_Area" localSheetId="53">'EU CR9.1'!$B$2:$I$30</definedName>
    <definedName name="_xlnm.Print_Area" localSheetId="8">'EU LI1'!$B$3:$J$31</definedName>
    <definedName name="_xlnm.Print_Area" localSheetId="19">'EU LR1'!$B$2:$D$21</definedName>
    <definedName name="_xlnm.Print_Area" localSheetId="20">'EU LR2'!$B$2:$E$72</definedName>
    <definedName name="_xlnm.Print_Area" localSheetId="21">'EU LR3'!$B$2:$D$17</definedName>
    <definedName name="_xlnm.Print_Area" localSheetId="22">'EU LRA'!$B$2:$D$9</definedName>
    <definedName name="_xlnm.Print_Area" localSheetId="69">'EU-SEC5'!$A$1:$E$19</definedName>
    <definedName name="_xlnm.Print_Titles" localSheetId="14">'EU CC1'!$7:$7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3" i="267" l="1"/>
  <c r="G13" i="267"/>
  <c r="F13" i="267"/>
  <c r="E13" i="267"/>
  <c r="D13" i="267"/>
  <c r="N11" i="262"/>
  <c r="M11" i="262"/>
  <c r="L11" i="262"/>
  <c r="K11" i="262"/>
  <c r="J11" i="262"/>
  <c r="I11" i="262"/>
  <c r="H11" i="262"/>
  <c r="G11" i="262"/>
  <c r="F11" i="262"/>
  <c r="E11" i="262"/>
  <c r="D11" i="262"/>
  <c r="C11" i="262"/>
  <c r="H36" i="249"/>
  <c r="G36" i="249"/>
  <c r="F36" i="249"/>
  <c r="E36" i="249"/>
  <c r="G13" i="261" l="1"/>
  <c r="G12" i="261"/>
  <c r="I28" i="261"/>
  <c r="E28" i="261"/>
  <c r="G27" i="261"/>
  <c r="G26" i="261"/>
  <c r="G25" i="261"/>
  <c r="G24" i="261"/>
  <c r="G23" i="261"/>
  <c r="G22" i="261"/>
  <c r="G21" i="261"/>
  <c r="G20" i="261"/>
  <c r="G19" i="261"/>
  <c r="G18" i="261"/>
  <c r="G17" i="261"/>
  <c r="G16" i="261"/>
  <c r="G15" i="261"/>
  <c r="G14" i="261"/>
  <c r="G11" i="261"/>
  <c r="G10" i="261"/>
  <c r="G9" i="261"/>
  <c r="I17" i="260"/>
  <c r="I24" i="260" s="1"/>
  <c r="D18" i="260"/>
  <c r="D17" i="260" s="1"/>
  <c r="D24" i="260" s="1"/>
  <c r="D23" i="260"/>
  <c r="D22" i="260"/>
  <c r="D21" i="260"/>
  <c r="D20" i="260"/>
  <c r="D19" i="260"/>
  <c r="F17" i="260"/>
  <c r="K24" i="260"/>
  <c r="J24" i="260"/>
  <c r="H24" i="260"/>
  <c r="G24" i="260"/>
  <c r="F14" i="260"/>
  <c r="H11" i="260"/>
  <c r="F28" i="261" l="1"/>
  <c r="G28" i="261"/>
  <c r="D28" i="261"/>
  <c r="H28" i="261"/>
  <c r="E17" i="260"/>
  <c r="E24" i="260" s="1"/>
  <c r="E11" i="260" l="1"/>
  <c r="D11" i="260" s="1"/>
  <c r="G11" i="260" s="1"/>
  <c r="D16" i="260"/>
  <c r="D15" i="260"/>
  <c r="D14" i="260"/>
  <c r="D13" i="260"/>
  <c r="D12" i="260"/>
  <c r="G10" i="260" l="1"/>
  <c r="F10" i="260"/>
  <c r="F24" i="260" s="1"/>
  <c r="E10" i="260"/>
  <c r="H10" i="260"/>
  <c r="D10" i="260"/>
  <c r="C22" i="259"/>
  <c r="C21" i="259"/>
  <c r="F14" i="259"/>
  <c r="C14" i="259"/>
  <c r="C13" i="259"/>
  <c r="D10" i="259"/>
  <c r="C11" i="259"/>
  <c r="N31" i="259"/>
  <c r="M31" i="259"/>
  <c r="L31" i="259"/>
  <c r="K31" i="259"/>
  <c r="J31" i="259"/>
  <c r="M18" i="259"/>
  <c r="L18" i="259"/>
  <c r="K18" i="259"/>
  <c r="J18" i="259"/>
  <c r="I18" i="259"/>
  <c r="H18" i="259"/>
  <c r="G18" i="259"/>
  <c r="F23" i="259"/>
  <c r="F22" i="259"/>
  <c r="F21" i="259"/>
  <c r="F20" i="259"/>
  <c r="F19" i="259"/>
  <c r="E18" i="259"/>
  <c r="C23" i="259"/>
  <c r="C19" i="259"/>
  <c r="F16" i="259"/>
  <c r="F13" i="259"/>
  <c r="F11" i="259"/>
  <c r="M10" i="259"/>
  <c r="L10" i="259"/>
  <c r="K10" i="259"/>
  <c r="J10" i="259"/>
  <c r="J17" i="257"/>
  <c r="I17" i="257"/>
  <c r="F17" i="257"/>
  <c r="E17" i="257"/>
  <c r="J8" i="257"/>
  <c r="I8" i="257"/>
  <c r="F8" i="257"/>
  <c r="E8" i="257"/>
  <c r="M30" i="253"/>
  <c r="L29" i="253"/>
  <c r="L28" i="253"/>
  <c r="L27" i="253"/>
  <c r="L25" i="253"/>
  <c r="L24" i="253"/>
  <c r="M23" i="253"/>
  <c r="I28" i="253"/>
  <c r="I27" i="253"/>
  <c r="I26" i="253"/>
  <c r="I25" i="253"/>
  <c r="I24" i="253"/>
  <c r="K23" i="253"/>
  <c r="F26" i="253"/>
  <c r="F25" i="253"/>
  <c r="F24" i="253"/>
  <c r="C28" i="253"/>
  <c r="C27" i="253"/>
  <c r="C29" i="253"/>
  <c r="C25" i="253"/>
  <c r="F29" i="253"/>
  <c r="F27" i="253"/>
  <c r="G23" i="253"/>
  <c r="C22" i="253"/>
  <c r="C19" i="253"/>
  <c r="C18" i="253"/>
  <c r="L16" i="253"/>
  <c r="L15" i="253"/>
  <c r="L13" i="253"/>
  <c r="L12" i="253"/>
  <c r="L11" i="253"/>
  <c r="L10" i="253"/>
  <c r="L26" i="253"/>
  <c r="L22" i="253"/>
  <c r="L21" i="253"/>
  <c r="L20" i="253"/>
  <c r="L19" i="253"/>
  <c r="L18" i="253"/>
  <c r="L17" i="253"/>
  <c r="L14" i="253"/>
  <c r="I14" i="253"/>
  <c r="I22" i="253"/>
  <c r="I21" i="253"/>
  <c r="I20" i="253"/>
  <c r="I19" i="253"/>
  <c r="I18" i="253"/>
  <c r="I17" i="253"/>
  <c r="M9" i="253"/>
  <c r="F16" i="253"/>
  <c r="F15" i="253"/>
  <c r="F14" i="253"/>
  <c r="F13" i="253"/>
  <c r="F12" i="253"/>
  <c r="F11" i="253"/>
  <c r="G9" i="253"/>
  <c r="G30" i="253" s="1"/>
  <c r="E17" i="253"/>
  <c r="F28" i="253"/>
  <c r="F22" i="253"/>
  <c r="F21" i="253"/>
  <c r="F20" i="253"/>
  <c r="F19" i="253"/>
  <c r="F18" i="253"/>
  <c r="F17" i="253"/>
  <c r="F8" i="253"/>
  <c r="C21" i="253"/>
  <c r="C20" i="253"/>
  <c r="C16" i="253"/>
  <c r="C15" i="253"/>
  <c r="C14" i="253"/>
  <c r="C13" i="253"/>
  <c r="C12" i="253"/>
  <c r="C11" i="253"/>
  <c r="E9" i="253"/>
  <c r="C10" i="253"/>
  <c r="C8" i="253"/>
  <c r="C16" i="259" l="1"/>
  <c r="I16" i="253"/>
  <c r="I10" i="253"/>
  <c r="I15" i="253"/>
  <c r="I11" i="253"/>
  <c r="K9" i="253"/>
  <c r="K30" i="253" s="1"/>
  <c r="I29" i="253"/>
  <c r="F12" i="259"/>
  <c r="F15" i="259"/>
  <c r="D9" i="253"/>
  <c r="I12" i="253"/>
  <c r="I10" i="259"/>
  <c r="I31" i="259" s="1"/>
  <c r="D18" i="259"/>
  <c r="C18" i="259" s="1"/>
  <c r="C12" i="259"/>
  <c r="J9" i="253"/>
  <c r="C26" i="253"/>
  <c r="E10" i="259"/>
  <c r="E31" i="259" s="1"/>
  <c r="C15" i="259"/>
  <c r="F24" i="259"/>
  <c r="C24" i="259"/>
  <c r="C20" i="259"/>
  <c r="D31" i="259"/>
  <c r="F17" i="259"/>
  <c r="H10" i="259"/>
  <c r="H31" i="259" s="1"/>
  <c r="G10" i="259"/>
  <c r="G31" i="259" s="1"/>
  <c r="C17" i="259"/>
  <c r="F18" i="259"/>
  <c r="C10" i="259"/>
  <c r="H8" i="257"/>
  <c r="H17" i="257" s="1"/>
  <c r="G8" i="257"/>
  <c r="G17" i="257" s="1"/>
  <c r="D8" i="257"/>
  <c r="D17" i="257" s="1"/>
  <c r="C8" i="257"/>
  <c r="C17" i="257" s="1"/>
  <c r="N23" i="253"/>
  <c r="L23" i="253" s="1"/>
  <c r="J23" i="253"/>
  <c r="I23" i="253" s="1"/>
  <c r="H23" i="253"/>
  <c r="F23" i="253" s="1"/>
  <c r="E23" i="253"/>
  <c r="E30" i="253" s="1"/>
  <c r="D23" i="253"/>
  <c r="C24" i="253"/>
  <c r="D17" i="253"/>
  <c r="C17" i="253" s="1"/>
  <c r="N9" i="253"/>
  <c r="I13" i="253"/>
  <c r="H9" i="253"/>
  <c r="F10" i="253"/>
  <c r="C31" i="259" l="1"/>
  <c r="C9" i="253"/>
  <c r="D30" i="253"/>
  <c r="L9" i="253"/>
  <c r="L30" i="253" s="1"/>
  <c r="N30" i="253"/>
  <c r="I9" i="253"/>
  <c r="I30" i="253" s="1"/>
  <c r="J30" i="253"/>
  <c r="F9" i="253"/>
  <c r="F30" i="253" s="1"/>
  <c r="H30" i="253"/>
  <c r="F10" i="259"/>
  <c r="F31" i="259" s="1"/>
  <c r="C23" i="253"/>
  <c r="C30" i="253" l="1"/>
  <c r="E26" i="242" l="1"/>
  <c r="E14" i="242" l="1"/>
  <c r="E54" i="242" s="1"/>
  <c r="E34" i="242"/>
  <c r="E37" i="242"/>
  <c r="E51" i="242"/>
  <c r="E44" i="217"/>
  <c r="E63" i="242" l="1"/>
  <c r="E58" i="242"/>
  <c r="E56" i="242"/>
  <c r="E57" i="242" s="1"/>
  <c r="E19" i="217"/>
  <c r="H12" i="270" l="1"/>
  <c r="H20" i="270"/>
  <c r="R8" i="271"/>
  <c r="S8" i="271" s="1"/>
  <c r="R14" i="271"/>
  <c r="S14" i="271" s="1"/>
  <c r="R22" i="271"/>
  <c r="S22" i="271" s="1"/>
  <c r="H14" i="270"/>
  <c r="H11" i="270"/>
  <c r="H13" i="270"/>
  <c r="H19" i="270"/>
  <c r="H21" i="270"/>
  <c r="R13" i="271"/>
  <c r="S13" i="271" s="1"/>
  <c r="R21" i="271"/>
  <c r="S21" i="271" s="1"/>
  <c r="R20" i="271"/>
  <c r="S20" i="271" s="1"/>
  <c r="H22" i="270"/>
  <c r="H16" i="270"/>
  <c r="R11" i="271"/>
  <c r="S11" i="271" s="1"/>
  <c r="R19" i="271"/>
  <c r="S19" i="271" s="1"/>
  <c r="H8" i="270"/>
  <c r="H10" i="270"/>
  <c r="H18" i="270"/>
  <c r="R10" i="271"/>
  <c r="S10" i="271" s="1"/>
  <c r="R18" i="271"/>
  <c r="S18" i="271" s="1"/>
  <c r="R12" i="271"/>
  <c r="S12" i="271" s="1"/>
  <c r="H7" i="270"/>
  <c r="H9" i="270"/>
  <c r="H15" i="270"/>
  <c r="H17" i="270"/>
  <c r="H23" i="270"/>
  <c r="R9" i="271"/>
  <c r="S9" i="271" s="1"/>
  <c r="R17" i="271"/>
  <c r="S17" i="271" s="1"/>
  <c r="R24" i="271"/>
  <c r="S24" i="271" s="1"/>
  <c r="R16" i="271"/>
  <c r="S16" i="271" s="1"/>
  <c r="R15" i="271"/>
  <c r="S15" i="271" s="1"/>
  <c r="R23" i="271"/>
  <c r="S23" i="271" s="1"/>
  <c r="D8" i="243" l="1"/>
  <c r="D6" i="243" s="1"/>
  <c r="D34" i="242" l="1"/>
  <c r="D26" i="242"/>
  <c r="D14" i="242" l="1"/>
  <c r="D51" i="242"/>
  <c r="D54" i="242" s="1"/>
  <c r="D37" i="242"/>
  <c r="D58" i="242" l="1"/>
  <c r="D56" i="242"/>
  <c r="D57" i="242" s="1"/>
  <c r="D21" i="241"/>
  <c r="D20" i="241" s="1"/>
  <c r="D63" i="242"/>
  <c r="D90" i="233" l="1"/>
  <c r="D69" i="233"/>
  <c r="D49" i="233" l="1"/>
  <c r="F26" i="217" l="1"/>
  <c r="F27" i="217"/>
  <c r="F28" i="217"/>
  <c r="F29" i="217"/>
  <c r="F30" i="217"/>
  <c r="F10" i="217"/>
  <c r="F11" i="217"/>
  <c r="F12" i="217"/>
  <c r="F13" i="217"/>
  <c r="F15" i="217"/>
  <c r="F16" i="217"/>
  <c r="F17" i="217"/>
  <c r="F39" i="217"/>
  <c r="F38" i="217"/>
  <c r="F37" i="217"/>
  <c r="F36" i="217"/>
  <c r="F35" i="217"/>
  <c r="F32" i="217"/>
  <c r="F31" i="217"/>
  <c r="F25" i="217"/>
  <c r="F18" i="217"/>
  <c r="F14" i="217"/>
  <c r="F9" i="217"/>
  <c r="D44" i="217" l="1"/>
  <c r="F44" i="217" s="1"/>
  <c r="F8" i="217"/>
  <c r="D19" i="217"/>
  <c r="F19" i="217" s="1"/>
</calcChain>
</file>

<file path=xl/sharedStrings.xml><?xml version="1.0" encoding="utf-8"?>
<sst xmlns="http://schemas.openxmlformats.org/spreadsheetml/2006/main" count="3426" uniqueCount="1795">
  <si>
    <t>Template EU OV1 – Overview of total risk exposure amounts</t>
  </si>
  <si>
    <t>Template EU KM1 - Key metrics template</t>
  </si>
  <si>
    <t>Template EU INS1 - Insurance participations</t>
  </si>
  <si>
    <t>Template EU INS2 - Financial conglomerates information on own funds and capital adequacy ratio</t>
  </si>
  <si>
    <t>Table EU OVC - ICAAP information</t>
  </si>
  <si>
    <t>Total risk exposure amounts (TREA)</t>
  </si>
  <si>
    <t>Total own funds requirements</t>
  </si>
  <si>
    <t>a</t>
  </si>
  <si>
    <t>b</t>
  </si>
  <si>
    <t>c</t>
  </si>
  <si>
    <t>T</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</si>
  <si>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</si>
  <si>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</si>
  <si>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</si>
  <si>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</si>
  <si>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</si>
  <si>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</si>
  <si>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</si>
  <si>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</si>
  <si>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</si>
  <si>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</si>
  <si>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</si>
  <si>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</si>
  <si>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</si>
  <si>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</si>
  <si>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</si>
  <si>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</si>
  <si>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</si>
  <si>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</si>
  <si>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</si>
  <si>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</si>
  <si>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</si>
  <si>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</si>
  <si>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</si>
  <si>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</si>
  <si>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</si>
  <si>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</si>
  <si>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</si>
  <si>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</si>
  <si>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</si>
  <si>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</si>
  <si>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</si>
  <si>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</si>
  <si>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</si>
  <si>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</si>
  <si>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Total</t>
  </si>
  <si>
    <t>d</t>
  </si>
  <si>
    <t>e</t>
  </si>
  <si>
    <t>Available own funds (amounts)</t>
  </si>
  <si>
    <t xml:space="preserve">Common Equity Tier 1 (CET1) capital </t>
  </si>
  <si>
    <t xml:space="preserve">Tier 1 capital </t>
  </si>
  <si>
    <t xml:space="preserve">Total capital </t>
  </si>
  <si>
    <t>Risk-weighted exposure amounts</t>
  </si>
  <si>
    <t>Total risk exposure amount</t>
  </si>
  <si>
    <r>
      <t>Capital ratios (as a percentage of risk</t>
    </r>
    <r>
      <rPr>
        <b/>
        <sz val="11"/>
        <rFont val="Calibri"/>
        <family val="2"/>
        <scheme val="minor"/>
      </rPr>
      <t>-weighted</t>
    </r>
    <r>
      <rPr>
        <b/>
        <sz val="11"/>
        <color rgb="FF000000"/>
        <rFont val="Calibri"/>
        <family val="2"/>
        <scheme val="minor"/>
      </rPr>
      <t xml:space="preserve"> exposure amount)</t>
    </r>
  </si>
  <si>
    <r>
      <t>Common Equity Tier</t>
    </r>
    <r>
      <rPr>
        <sz val="11"/>
        <color theme="1"/>
        <rFont val="Calibri"/>
        <family val="2"/>
        <charset val="186"/>
        <scheme val="minor"/>
      </rPr>
      <t> </t>
    </r>
    <r>
      <rPr>
        <sz val="11"/>
        <color rgb="FF000000"/>
        <rFont val="Calibri"/>
        <family val="2"/>
        <scheme val="minor"/>
      </rPr>
      <t>1 ratio (%)</t>
    </r>
  </si>
  <si>
    <t>Tier 1 ratio (%)</t>
  </si>
  <si>
    <t>Total capital ratio (%)</t>
  </si>
  <si>
    <t>Additional own funds requirements to address risks other than the risk of excessive leverage (as a percentage of risk-weighted exposure amount)</t>
  </si>
  <si>
    <t>EU 7a</t>
  </si>
  <si>
    <r>
      <t>Additional own funds requirements to address risks other than the risk of excessive leverage</t>
    </r>
    <r>
      <rPr>
        <sz val="11"/>
        <rFont val="Calibri"/>
        <family val="2"/>
        <scheme val="minor"/>
      </rPr>
      <t xml:space="preserve"> (%) </t>
    </r>
  </si>
  <si>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</si>
  <si>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</si>
  <si>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</si>
  <si>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</si>
  <si>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</si>
  <si>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</si>
  <si>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</si>
  <si>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</si>
  <si>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</si>
  <si>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</si>
  <si>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</si>
  <si>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</si>
  <si>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</si>
  <si>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</si>
  <si>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</si>
  <si>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</si>
  <si>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</si>
  <si>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</si>
  <si>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</si>
  <si>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</si>
  <si>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</si>
  <si>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</si>
  <si>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</si>
  <si>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</si>
  <si>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</si>
  <si>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</si>
  <si>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</si>
  <si>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</si>
  <si>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</si>
  <si>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</si>
  <si>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</si>
  <si>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</si>
  <si>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</si>
  <si>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</si>
  <si>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</si>
  <si>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</si>
  <si>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</si>
  <si>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</si>
  <si>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</si>
  <si>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</si>
  <si>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</si>
  <si>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</si>
  <si>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</si>
  <si>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</si>
  <si>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</si>
  <si>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</si>
  <si>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Risk exposure amount</t>
  </si>
  <si>
    <t>Own fund instruments held in insurance or re-insurance undertakings  or insurance holding company not deducted from own funds</t>
  </si>
  <si>
    <t xml:space="preserve">Supplementary own fund requirements of the financial conglomerate (amount) </t>
  </si>
  <si>
    <t>Capital adequacy ratio of the financial conglomerate (%)</t>
  </si>
  <si>
    <t>Internal Capital Adequacy Assessment Process +ongoing assessment of the bank's risks, how the bank intends to mitigate those risks and how much current and future capital is necessary having considered other mitigating factors</t>
  </si>
  <si>
    <t>Free format text boxes for disclosure on qualitative items</t>
  </si>
  <si>
    <t xml:space="preserve">Legal basis </t>
  </si>
  <si>
    <t>Row number</t>
  </si>
  <si>
    <t>Free format</t>
  </si>
  <si>
    <t>Article 438(a) CRR</t>
  </si>
  <si>
    <t>(a)</t>
  </si>
  <si>
    <t>(b)</t>
  </si>
  <si>
    <t>Table EU OVA - Institution risk management approach</t>
  </si>
  <si>
    <t>Table EU OVB - Disclosure on governance arrangements</t>
  </si>
  <si>
    <t>Free format text boxes for disclosure of qualitative information</t>
  </si>
  <si>
    <t>Legal basis</t>
  </si>
  <si>
    <t>Qualitative information - Free format</t>
  </si>
  <si>
    <t>Point (f) of Article 435(1) CRR</t>
  </si>
  <si>
    <t>Disclosure of concise risk statement approved by the management body</t>
  </si>
  <si>
    <t>Point (b) of Article 435(1) CRR</t>
  </si>
  <si>
    <t xml:space="preserve">(b) </t>
  </si>
  <si>
    <t>Information on the risk governance structure for each type of risk</t>
  </si>
  <si>
    <t>Point (e) of Article 435(1) CRR</t>
  </si>
  <si>
    <t xml:space="preserve">(c) </t>
  </si>
  <si>
    <t>Declaration approved by the management body on the adequacy of the risk management arrangements.</t>
  </si>
  <si>
    <t>Point (c) of Article 435(1) CRR</t>
  </si>
  <si>
    <t>(d)</t>
  </si>
  <si>
    <t xml:space="preserve">Disclosure on the scope and nature of risk disclosure and/or measurement systems. </t>
  </si>
  <si>
    <t>(e)</t>
  </si>
  <si>
    <t>Disclose information on the main features of risk disclosure and measurement systems.</t>
  </si>
  <si>
    <t xml:space="preserve"> Point (a) of Article 435(1) CRR</t>
  </si>
  <si>
    <t>(f)</t>
  </si>
  <si>
    <t>Strategies and processes to manage risks for each separate category of risk.</t>
  </si>
  <si>
    <t>Points (a) and (d) of Article 435(1) CRR</t>
  </si>
  <si>
    <t>(g)</t>
  </si>
  <si>
    <t>Information on the strategies and processes to manage, hedge and mitigate risks, as well as on the monitoring of the effectiveness of hedges and mitigants.</t>
  </si>
  <si>
    <t>Point (a) of Article 435(2) CRR</t>
  </si>
  <si>
    <t>The number of directorships held by members of the management body.</t>
  </si>
  <si>
    <t>Point (b) of Article 435(2) CRR</t>
  </si>
  <si>
    <t>Information regarding the recruitment policy for the selection of members of the management body and their actual knowledge, skills and expertise.</t>
  </si>
  <si>
    <t>Point (c) of Article 435(2) CRR</t>
  </si>
  <si>
    <t>(c)</t>
  </si>
  <si>
    <t>Information on the  diversity policy with regard of the members of the management body.</t>
  </si>
  <si>
    <t>Point (d) of Article 435(2) CRR</t>
  </si>
  <si>
    <t>Information whether or not the institution has set up a separate risk committee and the frequency of the meetings.</t>
  </si>
  <si>
    <t>Point (e) Article 435(2) CRR</t>
  </si>
  <si>
    <t xml:space="preserve">Description on the information flow on risk to the management body. </t>
  </si>
  <si>
    <t>Template EU CCyB1 - Geographical distribution of credit exposures relevant for the calculation of the countercyclical buffer</t>
  </si>
  <si>
    <t>Template EU CCyB2 - Amount of institution-specific countercyclical capital buffer</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</si>
  <si>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</si>
  <si>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</si>
  <si>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</si>
  <si>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</si>
  <si>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</si>
  <si>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</si>
  <si>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</si>
  <si>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</si>
  <si>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</si>
  <si>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</si>
  <si>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</si>
  <si>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</si>
  <si>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</si>
  <si>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</si>
  <si>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</si>
  <si>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</si>
  <si>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</si>
  <si>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</si>
  <si>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</si>
  <si>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</si>
  <si>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</si>
  <si>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</si>
  <si>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</si>
  <si>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</si>
  <si>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</si>
  <si>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020</t>
  </si>
  <si>
    <t>Institution specific countercyclical capital buffer rate</t>
  </si>
  <si>
    <t>Institution specific countercyclical capital buffer requirement</t>
  </si>
  <si>
    <t>Template EU LI1 - Differences between the accounting scope and the scope of prudential consolidation and mapping of financial statement categories with regulatory risk categories</t>
  </si>
  <si>
    <t xml:space="preserve">Template EU LI2 - Main sources of differences between regulatory exposure amounts and carrying values in financial statements </t>
  </si>
  <si>
    <t xml:space="preserve">Template EU LI3 - Outline of the differences in the scopes of consolidation (entity by entity) </t>
  </si>
  <si>
    <t>Table EU LIA - Explanations of differences between accounting and regulatory exposure amounts</t>
  </si>
  <si>
    <t>Table EU LIB - Other qualitative information on the scope of application</t>
  </si>
  <si>
    <t>Template EU PV1 - Prudent valuation adjustments (PVA)</t>
  </si>
  <si>
    <t xml:space="preserve">Template EU LI1 - Differences between the accounting scope and the scope of prudential consolidation and mapping of financial statement categories with regulatory risk categories </t>
  </si>
  <si>
    <t xml:space="preserve"> </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</si>
  <si>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</si>
  <si>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</si>
  <si>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</si>
  <si>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</si>
  <si>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</si>
  <si>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</si>
  <si>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</si>
  <si>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</si>
  <si>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</si>
  <si>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t>
  </si>
  <si>
    <t>xxx</t>
  </si>
  <si>
    <t xml:space="preserve">Total assets </t>
  </si>
  <si>
    <t>Breakdown by liability classes according to the balance sheet in the published financial statements</t>
  </si>
  <si>
    <t>1</t>
  </si>
  <si>
    <t xml:space="preserve">Total liabilities </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</si>
  <si>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</si>
  <si>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</si>
  <si>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</si>
  <si>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</si>
  <si>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</si>
  <si>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</si>
  <si>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</si>
  <si>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</si>
  <si>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</si>
  <si>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</si>
  <si>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</si>
  <si>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</si>
  <si>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</si>
  <si>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</si>
  <si>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</si>
  <si>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</si>
  <si>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</si>
  <si>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</si>
  <si>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</si>
  <si>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</si>
  <si>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</si>
  <si>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</si>
  <si>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</si>
  <si>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</si>
  <si>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</si>
  <si>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</si>
  <si>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Entity A</t>
  </si>
  <si>
    <t>X</t>
  </si>
  <si>
    <t>Credit institution</t>
  </si>
  <si>
    <t>Entity N</t>
  </si>
  <si>
    <t>Entity Z</t>
  </si>
  <si>
    <t>Insurance entity</t>
  </si>
  <si>
    <t>Entity AA</t>
  </si>
  <si>
    <t>Immaterial leasing company</t>
  </si>
  <si>
    <t>Article 436(b) CRR</t>
  </si>
  <si>
    <t>Differences between columns (a) and (b) in template EU LI1</t>
  </si>
  <si>
    <t>Article 436(d) CRR</t>
  </si>
  <si>
    <t>Qualitative information on the main sources of differences between the accounting and regulatoy scope of consolidation shown in template EU LI2</t>
  </si>
  <si>
    <t>Article 436(f) CRR</t>
  </si>
  <si>
    <t>Impediment to the prompt transfer of own funds or to the repayment of liabilities within the group</t>
  </si>
  <si>
    <t>Article 436(g) CRR</t>
  </si>
  <si>
    <t xml:space="preserve">Subsidiaries not included in the consolidation with own funds less than required </t>
  </si>
  <si>
    <t>Article 436(h) CRR</t>
  </si>
  <si>
    <t>Use of derogation referred to in Article 7 CRR or individual consolidation method laid down in Article 9 CRR</t>
  </si>
  <si>
    <t>Aggregate amount by which the actual own funds are less than required in all subsidiaries that are not included in the consolidation</t>
  </si>
  <si>
    <t>Fixed format</t>
  </si>
  <si>
    <t>EU e1</t>
  </si>
  <si>
    <t>EU e2</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</si>
  <si>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</si>
  <si>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</si>
  <si>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</si>
  <si>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</si>
  <si>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</si>
  <si>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</si>
  <si>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</si>
  <si>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</si>
  <si>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</si>
  <si>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</si>
  <si>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</si>
  <si>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</si>
  <si>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</si>
  <si>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</si>
  <si>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Close-out cost</t>
  </si>
  <si>
    <t>Concentrated positions</t>
  </si>
  <si>
    <t>Early termination</t>
  </si>
  <si>
    <t>Model risk</t>
  </si>
  <si>
    <t>Operational risk</t>
  </si>
  <si>
    <t>Future administrative costs</t>
  </si>
  <si>
    <t>Total Additional Valuation Adjustments (AVAs)</t>
  </si>
  <si>
    <t>Template EU CC1 - Composition of regulatory own funds</t>
  </si>
  <si>
    <t>Template EU CC2 - reconciliation of regulatory own funds to balance sheet in the audited financial statements</t>
  </si>
  <si>
    <t>Template EU CCA: Main features of regulatory own funds instruments and eligible liabilities instruments</t>
  </si>
  <si>
    <t xml:space="preserve"> (a)</t>
  </si>
  <si>
    <t xml:space="preserve">  (b)</t>
  </si>
  <si>
    <t>Amounts</t>
  </si>
  <si>
    <r>
      <t>Source based on reference numbers/letters of the balance sheet under the regulatory scope of consolidation</t>
    </r>
    <r>
      <rPr>
        <sz val="11"/>
        <rFont val="Calibri"/>
        <family val="2"/>
        <scheme val="minor"/>
      </rPr>
      <t> </t>
    </r>
  </si>
  <si>
    <t xml:space="preserve">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</si>
  <si>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</si>
  <si>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</si>
  <si>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</si>
  <si>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</si>
  <si>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</si>
  <si>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</si>
  <si>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</si>
  <si>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</si>
  <si>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</si>
  <si>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</si>
  <si>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</si>
  <si>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</si>
  <si>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</si>
  <si>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</si>
  <si>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</si>
  <si>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</si>
  <si>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</si>
  <si>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</si>
  <si>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</si>
  <si>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</si>
  <si>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</si>
  <si>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</si>
  <si>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</si>
  <si>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</si>
  <si>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</si>
  <si>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</si>
  <si>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</si>
  <si>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</si>
  <si>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</si>
  <si>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</si>
  <si>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</si>
  <si>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</si>
  <si>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</si>
  <si>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</si>
  <si>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</si>
  <si>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r>
      <t>Deferred tax assets arising from temporary differences (amount above 10% threshold, net of related tax liability where the conditions in Article 38</t>
    </r>
    <r>
      <rPr>
        <strike/>
        <sz val="9"/>
        <color rgb="FFFF0000"/>
        <rFont val="Calibri"/>
        <family val="2"/>
        <scheme val="minor"/>
      </rPr>
      <t xml:space="preserve"> </t>
    </r>
    <r>
      <rPr>
        <sz val="9"/>
        <rFont val="Calibri"/>
        <family val="2"/>
        <scheme val="minor"/>
      </rPr>
      <t>(3) CRR are met) (negative amount)</t>
    </r>
  </si>
  <si>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</si>
  <si>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</si>
  <si>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</si>
  <si>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</si>
  <si>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</si>
  <si>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</si>
  <si>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</si>
  <si>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r>
      <t>Qualifying AT1 deductions that exceed the AT1</t>
    </r>
    <r>
      <rPr>
        <sz val="9"/>
        <rFont val="Calibri"/>
        <family val="2"/>
        <scheme val="minor"/>
      </rPr>
      <t xml:space="preserve"> items of the institution (negative amount)</t>
    </r>
  </si>
  <si>
    <t>27a</t>
  </si>
  <si>
    <r>
      <t>Other regulatory adjustments</t>
    </r>
    <r>
      <rPr>
        <strike/>
        <sz val="9"/>
        <color rgb="FFFF0000"/>
        <rFont val="Calibri"/>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</si>
  <si>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</si>
  <si>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</si>
  <si>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</si>
  <si>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</si>
  <si>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(i)</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</si>
  <si>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</si>
  <si>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</si>
  <si>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</si>
  <si>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</si>
  <si>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</si>
  <si>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</si>
  <si>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</si>
  <si>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</si>
  <si>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</si>
  <si>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</si>
  <si>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</si>
  <si>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</si>
  <si>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</si>
  <si>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</si>
  <si>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</si>
  <si>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r>
      <t>Qualifying T2 deductions that exceed the T2</t>
    </r>
    <r>
      <rPr>
        <sz val="9"/>
        <rFont val="Calibri"/>
        <family val="2"/>
        <scheme val="minor"/>
      </rPr>
      <t xml:space="preserve"> items of the institution (negative amount)</t>
    </r>
  </si>
  <si>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</si>
  <si>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</si>
  <si>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</si>
  <si>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</si>
  <si>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</si>
  <si>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</si>
  <si>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</si>
  <si>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</si>
  <si>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</si>
  <si>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</si>
  <si>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</si>
  <si>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</si>
  <si>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</si>
  <si>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</si>
  <si>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</si>
  <si>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</si>
  <si>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</si>
  <si>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</si>
  <si>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</si>
  <si>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</si>
  <si>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</si>
  <si>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</si>
  <si>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</si>
  <si>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</si>
  <si>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</si>
  <si>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</si>
  <si>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</si>
  <si>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</si>
  <si>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</si>
  <si>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</si>
  <si>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</si>
  <si>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</si>
  <si>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</si>
  <si>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</si>
  <si>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</si>
  <si>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</si>
  <si>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</si>
  <si>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</si>
  <si>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</si>
  <si>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</si>
  <si>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</si>
  <si>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</si>
  <si>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</si>
  <si>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r>
      <rPr>
        <sz val="9"/>
        <color rgb="FFFF0000"/>
        <rFont val="Calibri"/>
        <family val="2"/>
        <scheme val="minor"/>
      </rPr>
      <t/>
    </r>
  </si>
  <si>
    <t>Amounts below the thresholds for deduction (before risk weighting) </t>
  </si>
  <si>
    <r>
      <t>Direct and indirect holdings of</t>
    </r>
    <r>
      <rPr>
        <sz val="9"/>
        <rFont val="Calibri"/>
        <family val="2"/>
        <scheme val="minor"/>
      </rPr>
      <t xml:space="preserve"> own funds and  eligible liabilities of financial sector entities where the institution does not have a significant investment in those entities (amount below 10% threshold and net of eligible short positions)   </t>
    </r>
  </si>
  <si>
    <t xml:space="preserve">Direct and indirect holdings by the institution of the CET1 instruments of financial sector entities where the institution has a significant investment in those entities (amount below 17.65% thresholds and net of eligible short positions) </t>
  </si>
  <si>
    <r>
      <t xml:space="preserve">Deferred tax assets arising from temporary differences (amount below </t>
    </r>
    <r>
      <rPr>
        <sz val="9"/>
        <rFont val="Calibri"/>
        <family val="2"/>
        <scheme val="minor"/>
      </rPr>
      <t>17,65% threshold, net of related tax liability where the conditions in Article 38 (3) CRR are met)</t>
    </r>
  </si>
  <si>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</si>
  <si>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</si>
  <si>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</si>
  <si>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</si>
  <si>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</si>
  <si>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</si>
  <si>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</si>
  <si>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</si>
  <si>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</si>
  <si>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</si>
  <si>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</si>
  <si>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</si>
  <si>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Flexible template. Rows have to be disclosed in line with the balance sheet included in the audited financial statements of the institutions. Columns shall be kept fixed, unless the institution has the same accounting and regulatory scope of consolidation, in which case columns (a) and (b) shall be merged</t>
  </si>
  <si>
    <t>Balance sheet as in published financial statements</t>
  </si>
  <si>
    <t>Under regulatory scope of consolidation</t>
  </si>
  <si>
    <t>Reference</t>
  </si>
  <si>
    <t>As at period end</t>
  </si>
  <si>
    <r>
      <t xml:space="preserve">Assets - </t>
    </r>
    <r>
      <rPr>
        <i/>
        <sz val="11"/>
        <color rgb="FF000000"/>
        <rFont val="Calibri"/>
        <family val="2"/>
        <scheme val="minor"/>
      </rPr>
      <t>Breakdown by asset clases according to the balance sheet in the published financial statements</t>
    </r>
  </si>
  <si>
    <t>Total assets</t>
  </si>
  <si>
    <r>
      <t>Liabilities</t>
    </r>
    <r>
      <rPr>
        <i/>
        <sz val="11"/>
        <color rgb="FF000000"/>
        <rFont val="Calibri"/>
        <family val="2"/>
        <scheme val="minor"/>
      </rPr>
      <t xml:space="preserve"> - Breakdown by liability clases according to the balance sheet in the published financial statements</t>
    </r>
  </si>
  <si>
    <t>Total liabilities</t>
  </si>
  <si>
    <t>Shareholders' Equity</t>
  </si>
  <si>
    <t>Total shareholders' equity</t>
  </si>
  <si>
    <t>Qualitative or quantitative information - Free format</t>
  </si>
  <si>
    <t>Issuer</t>
  </si>
  <si>
    <t>Unique identifier (eg CUSIP, ISIN or Bloomberg identifier for private placement)</t>
  </si>
  <si>
    <t>2a</t>
  </si>
  <si>
    <t>Public or private placement</t>
  </si>
  <si>
    <t>Governing law(s) of the instrument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</si>
  <si>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</si>
  <si>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</si>
  <si>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</si>
  <si>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</si>
  <si>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</si>
  <si>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</si>
  <si>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</si>
  <si>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</si>
  <si>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</si>
  <si>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EU-9a</t>
  </si>
  <si>
    <t>Issue price</t>
  </si>
  <si>
    <t>EU-9b</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</si>
  <si>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</si>
  <si>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</si>
  <si>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</si>
  <si>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</si>
  <si>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</si>
  <si>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</si>
  <si>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</si>
  <si>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</si>
  <si>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</si>
  <si>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</si>
  <si>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</si>
  <si>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</si>
  <si>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</si>
  <si>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</si>
  <si>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</si>
  <si>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</si>
  <si>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</si>
  <si>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</si>
  <si>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</si>
  <si>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</si>
  <si>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</si>
  <si>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</si>
  <si>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</si>
  <si>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</si>
  <si>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</si>
  <si>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</si>
  <si>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</si>
  <si>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</si>
  <si>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</si>
  <si>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</si>
  <si>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</si>
  <si>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</si>
  <si>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</si>
  <si>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</si>
  <si>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</si>
  <si>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</si>
  <si>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</si>
  <si>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(1) Insert ‘N/A’ if the question is not applicable</t>
  </si>
  <si>
    <t>Template EU LR1 - LRSum: Summary reconciliation of accounting assets and leverage ratio exposures</t>
  </si>
  <si>
    <t>Template EU LR2 - LRCom: Leverage ratio common disclosure</t>
  </si>
  <si>
    <t>Template EU LR3 - LRSpl: Split-up of on balance sheet exposures (excluding derivatives, SFTs and exempted exposures)</t>
  </si>
  <si>
    <t>Table EU LRA: Disclosure of LR qualitative information</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</si>
  <si>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</si>
  <si>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</si>
  <si>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</si>
  <si>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</si>
  <si>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r>
      <t>(Adjustment for temporary exemption of exposures to central bank</t>
    </r>
    <r>
      <rPr>
        <sz val="11"/>
        <color theme="1"/>
        <rFont val="Calibri"/>
        <family val="2"/>
        <charset val="186"/>
        <scheme val="minor"/>
      </rPr>
      <t>s (if applicable))</t>
    </r>
  </si>
  <si>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</si>
  <si>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</si>
  <si>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</si>
  <si>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r>
      <t>Adjustment</t>
    </r>
    <r>
      <rPr>
        <sz val="11"/>
        <color rgb="FF000000"/>
        <rFont val="Calibri"/>
        <family val="2"/>
        <scheme val="minor"/>
      </rPr>
      <t xml:space="preserve"> for derivative financial instruments</t>
    </r>
  </si>
  <si>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</si>
  <si>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</si>
  <si>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</si>
  <si>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</si>
  <si>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</si>
  <si>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</si>
  <si>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</si>
  <si>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</si>
  <si>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r>
      <rPr>
        <b/>
        <sz val="11"/>
        <color theme="1"/>
        <rFont val="Calibri"/>
        <family val="2"/>
        <scheme val="minor"/>
      </rPr>
      <t>T</t>
    </r>
    <r>
      <rPr>
        <b/>
        <sz val="11"/>
        <color rgb="FF000000"/>
        <rFont val="Calibri"/>
        <family val="2"/>
        <scheme val="minor"/>
      </rPr>
      <t>otal exposure measure</t>
    </r>
  </si>
  <si>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</si>
  <si>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</si>
  <si>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</si>
  <si>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</si>
  <si>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</si>
  <si>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</si>
  <si>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</si>
  <si>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</si>
  <si>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</si>
  <si>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</si>
  <si>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</si>
  <si>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</si>
  <si>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</si>
  <si>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</si>
  <si>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</si>
  <si>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</si>
  <si>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</si>
  <si>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</si>
  <si>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r>
      <t>(Exempted CCP leg of client-cleared trade exposures) (simplified standardised approach</t>
    </r>
    <r>
      <rPr>
        <sz val="11"/>
        <rFont val="Calibri"/>
        <family val="2"/>
        <scheme val="minor"/>
      </rPr>
      <t>)</t>
    </r>
  </si>
  <si>
    <t>EU-10b</t>
  </si>
  <si>
    <r>
      <t xml:space="preserve">(Exempted CCP leg of client-cleared trade exposures) (Original </t>
    </r>
    <r>
      <rPr>
        <sz val="11"/>
        <color theme="1"/>
        <rFont val="Calibri"/>
        <family val="2"/>
        <charset val="186"/>
        <scheme val="minor"/>
      </rPr>
      <t>Exposure Method)</t>
    </r>
  </si>
  <si>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</si>
  <si>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</si>
  <si>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</si>
  <si>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</si>
  <si>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</si>
  <si>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</si>
  <si>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</si>
  <si>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</si>
  <si>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</si>
  <si>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</si>
  <si>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</si>
  <si>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</si>
  <si>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</si>
  <si>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</si>
  <si>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</si>
  <si>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</si>
  <si>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r>
      <t xml:space="preserve">(General provisions </t>
    </r>
    <r>
      <rPr>
        <sz val="11"/>
        <color theme="1"/>
        <rFont val="Calibri"/>
        <family val="2"/>
        <charset val="186"/>
        <scheme val="minor"/>
      </rPr>
      <t>deducted in determining Tier 1 capital and specific provisions associated associated with off-balance sheet exposures)</t>
    </r>
  </si>
  <si>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</si>
  <si>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</si>
  <si>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</si>
  <si>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</si>
  <si>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</si>
  <si>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</si>
  <si>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</si>
  <si>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</si>
  <si>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</si>
  <si>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</si>
  <si>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</si>
  <si>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r>
      <t>(Excluded passing-through promotional loan exposures by non-public development banks (or units)</t>
    </r>
    <r>
      <rPr>
        <sz val="11"/>
        <color theme="1"/>
        <rFont val="Calibri"/>
        <family val="2"/>
        <charset val="186"/>
        <scheme val="minor"/>
      </rPr>
      <t>)</t>
    </r>
  </si>
  <si>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</si>
  <si>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</si>
  <si>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</si>
  <si>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</si>
  <si>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</si>
  <si>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</si>
  <si>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</si>
  <si>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</si>
  <si>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</si>
  <si>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</si>
  <si>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</si>
  <si>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</si>
  <si>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</si>
  <si>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r>
      <rPr>
        <b/>
        <sz val="11"/>
        <color theme="1"/>
        <rFont val="Calibri"/>
        <family val="2"/>
        <scheme val="minor"/>
      </rPr>
      <t>T</t>
    </r>
    <r>
      <rPr>
        <b/>
        <sz val="11"/>
        <rFont val="Calibri"/>
        <family val="2"/>
        <scheme val="minor"/>
      </rPr>
      <t>otal exposure measure</t>
    </r>
  </si>
  <si>
    <r>
      <t xml:space="preserve">Leverage ratio </t>
    </r>
    <r>
      <rPr>
        <sz val="11"/>
        <color theme="1"/>
        <rFont val="Calibri"/>
        <family val="2"/>
        <charset val="186"/>
        <scheme val="minor"/>
      </rPr>
      <t>(%)</t>
    </r>
  </si>
  <si>
    <t>EU-25</t>
  </si>
  <si>
    <t>Leverage ratio (excluding the impact of the exemption of public sector investments and promotional loans) (%)</t>
  </si>
  <si>
    <t>25a</t>
  </si>
  <si>
    <r>
      <t xml:space="preserve">Leverage ratio (excluding the impact of any applicable temporary exemption of central bank reserves) </t>
    </r>
    <r>
      <rPr>
        <sz val="11"/>
        <color theme="1"/>
        <rFont val="Calibri"/>
        <family val="2"/>
        <charset val="186"/>
        <scheme val="minor"/>
      </rPr>
      <t>(%)</t>
    </r>
  </si>
  <si>
    <t>Regulatory minimum leverage ratio requirement (%)</t>
  </si>
  <si>
    <t>EU-26a</t>
  </si>
  <si>
    <t>EU-26b</t>
  </si>
  <si>
    <t xml:space="preserve">     of which: to be made up of CET1 capital</t>
  </si>
  <si>
    <t>EU-27a</t>
  </si>
  <si>
    <t>Choice on transitional arrangements and relevant exposures</t>
  </si>
  <si>
    <r>
      <t>EU-27</t>
    </r>
    <r>
      <rPr>
        <sz val="11"/>
        <color theme="1"/>
        <rFont val="Calibri"/>
        <family val="2"/>
        <charset val="186"/>
        <scheme val="minor"/>
      </rPr>
      <t>b</t>
    </r>
  </si>
  <si>
    <t>Choice on transitional arrangements for the definition of the capital measure</t>
  </si>
  <si>
    <t>Disclosure of mean values</t>
  </si>
  <si>
    <r>
      <t>Mean of daily values of gross SFT assets, after adjustment for sale accounting transactions</t>
    </r>
    <r>
      <rPr>
        <sz val="11"/>
        <rFont val="Calibri"/>
        <family val="2"/>
        <scheme val="minor"/>
      </rPr>
      <t xml:space="preserve"> and netted of amounts of associated cash payables and cash receivable</t>
    </r>
  </si>
  <si>
    <t>Quarter-end value of gross SFT assets, after adjustment for sale accounting transactions and netted of amounts of associated cash payables and cash receivables</t>
  </si>
  <si>
    <r>
      <t>Total exposure</t>
    </r>
    <r>
      <rPr>
        <sz val="11"/>
        <color theme="1"/>
        <rFont val="Calibri"/>
        <family val="2"/>
        <charset val="186"/>
        <scheme val="minor"/>
      </rPr>
      <t xml:space="preserve"> measure (including the impact of any applicable temporary exemption of central bank reserves) incorporating mean values from row 28 of gross SFT assets (after adjustment for sale accounting transactions and netted of amounts of associated cash payables and cash receivables)</t>
    </r>
  </si>
  <si>
    <t>30a</t>
  </si>
  <si>
    <r>
      <t>Total exposure</t>
    </r>
    <r>
      <rPr>
        <sz val="11"/>
        <color theme="1"/>
        <rFont val="Calibri"/>
        <family val="2"/>
        <charset val="186"/>
        <scheme val="minor"/>
      </rPr>
      <t xml:space="preserve"> measure (excluding the impact of any applicable temporary exemption of central bank reserves) incorporating mean values from row 28 of gross SFT assets (after adjustment for sale accounting transactions and netted of amounts of associated cash payables and cash receivables)</t>
    </r>
  </si>
  <si>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</si>
  <si>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</si>
  <si>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</si>
  <si>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</si>
  <si>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</si>
  <si>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</si>
  <si>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</si>
  <si>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</si>
  <si>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</si>
  <si>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</si>
  <si>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</si>
  <si>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</si>
  <si>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</si>
  <si>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</si>
  <si>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</si>
  <si>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</si>
  <si>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</si>
  <si>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</si>
  <si>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</si>
  <si>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</si>
  <si>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</si>
  <si>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</si>
  <si>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</si>
  <si>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</si>
  <si>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</si>
  <si>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</si>
  <si>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</si>
  <si>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Row</t>
  </si>
  <si>
    <t>Description of the processes used to manage the risk of excessive leverage</t>
  </si>
  <si>
    <r>
      <t xml:space="preserve">Description of the factors that had an impact on the leverage </t>
    </r>
    <r>
      <rPr>
        <sz val="11"/>
        <color rgb="FFFF0000"/>
        <rFont val="Calibri"/>
        <family val="2"/>
        <scheme val="minor"/>
      </rPr>
      <t>r</t>
    </r>
    <r>
      <rPr>
        <sz val="11"/>
        <color rgb="FF000000"/>
        <rFont val="Calibri"/>
        <family val="2"/>
        <scheme val="minor"/>
      </rPr>
      <t xml:space="preserve">atio during the period to which the disclosed leverage </t>
    </r>
    <r>
      <rPr>
        <sz val="11"/>
        <color rgb="FFFF0000"/>
        <rFont val="Calibri"/>
        <family val="2"/>
        <scheme val="minor"/>
      </rPr>
      <t>r</t>
    </r>
    <r>
      <rPr>
        <sz val="11"/>
        <color rgb="FF000000"/>
        <rFont val="Calibri"/>
        <family val="2"/>
        <scheme val="minor"/>
      </rPr>
      <t>atio refers</t>
    </r>
  </si>
  <si>
    <t xml:space="preserve">Table EU LIQA - Liquidity risk management </t>
  </si>
  <si>
    <t>Template EU LIQ1 - Quantitative information of LCR</t>
  </si>
  <si>
    <t>Table EU LIQB  on qualitative information on LCR, which complements template EU LIQ1.</t>
  </si>
  <si>
    <t xml:space="preserve">Template EU LIQ2: Net Stable Funding Ratio </t>
  </si>
  <si>
    <t>in accordance with Article 451a(4) CRR</t>
  </si>
  <si>
    <t xml:space="preserve">Strategies and processes in the management of the liquidity risk, including policies on diversification in the sources and tenor of planned funding, </t>
  </si>
  <si>
    <t>Structure and organisation of the liquidity risk management function (authority, statute, other arrangements).</t>
  </si>
  <si>
    <t>A description of the degree of centralisation of liquidity management and interaction between the group’s units</t>
  </si>
  <si>
    <t>Scope and nature of liquidity risk reporting and measurement systems.</t>
  </si>
  <si>
    <t>Policies for hedging and mitigating the liquidity risk and strategies and processes for monitoring the continuing effectiveness of hedges and mitigants.</t>
  </si>
  <si>
    <t>An outline of the bank`s contingency funding plans.</t>
  </si>
  <si>
    <t>An explanation of how stress testing is used.</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</si>
  <si>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</si>
  <si>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</si>
  <si>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r>
      <t>·</t>
    </r>
    <r>
      <rPr>
        <sz val="7"/>
        <rFont val="Calibri"/>
        <family val="2"/>
        <scheme val="minor"/>
      </rPr>
      <t xml:space="preserve">         </t>
    </r>
    <r>
      <rPr>
        <sz val="12"/>
        <rFont val="Calibri"/>
        <family val="2"/>
        <scheme val="minor"/>
      </rPr>
      <t>Concentration limits on collateral pools and sources of funding (both products and counterparties)</t>
    </r>
  </si>
  <si>
    <r>
      <t>·</t>
    </r>
    <r>
      <rPr>
        <sz val="7"/>
        <rFont val="Calibri"/>
        <family val="2"/>
        <scheme val="minor"/>
      </rPr>
      <t xml:space="preserve">         </t>
    </r>
    <r>
      <rPr>
        <sz val="12"/>
        <rFont val="Calibri"/>
        <family val="2"/>
        <scheme val="minor"/>
      </rPr>
      <t>Customised measurement tools or metrics that assess the structure of the bank’s balance sheet or that project cash flows and future liquidity positions, taking into account off-balance sheet risks which are specific to that bank</t>
    </r>
  </si>
  <si>
    <r>
      <t>·</t>
    </r>
    <r>
      <rPr>
        <sz val="7"/>
        <rFont val="Calibri"/>
        <family val="2"/>
        <scheme val="minor"/>
      </rPr>
      <t xml:space="preserve">         </t>
    </r>
    <r>
      <rPr>
        <sz val="12"/>
        <rFont val="Calibri"/>
        <family val="2"/>
        <scheme val="minor"/>
      </rPr>
      <t>Liquidity exposures and funding needs at the level of individual legal entities, foreign branches and subsidiaries, taking into account legal, regulatory and operational limitations on the transferability of liquidity</t>
    </r>
  </si>
  <si>
    <r>
      <t>·</t>
    </r>
    <r>
      <rPr>
        <sz val="7"/>
        <rFont val="Calibri"/>
        <family val="2"/>
        <scheme val="minor"/>
      </rPr>
      <t xml:space="preserve">         </t>
    </r>
    <r>
      <rPr>
        <sz val="12"/>
        <rFont val="Calibri"/>
        <family val="2"/>
        <scheme val="minor"/>
      </rPr>
      <t>Balance sheet and off-balance sheet items broken down into maturity buckets and the resultant liquidity gaps</t>
    </r>
  </si>
  <si>
    <t>Scope of consolidation: (solo/consolidated)</t>
  </si>
  <si>
    <t>Total unweighted value (average)</t>
  </si>
  <si>
    <t>Total weighted value (average)</t>
  </si>
  <si>
    <t>EU 1a</t>
  </si>
  <si>
    <t>Quarter ending on (DD Month YYY)</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</si>
  <si>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</si>
  <si>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</si>
  <si>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</si>
  <si>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</si>
  <si>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</si>
  <si>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</si>
  <si>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</si>
  <si>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</si>
  <si>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</si>
  <si>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</si>
  <si>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</si>
  <si>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</si>
  <si>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</si>
  <si>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</si>
  <si>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</si>
  <si>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</si>
  <si>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</si>
  <si>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</si>
  <si>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</si>
  <si>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</si>
  <si>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</si>
  <si>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</si>
  <si>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</si>
  <si>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</si>
  <si>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</si>
  <si>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</si>
  <si>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</si>
  <si>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</si>
  <si>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</si>
  <si>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</si>
  <si>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</si>
  <si>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</si>
  <si>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</si>
  <si>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</si>
  <si>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</si>
  <si>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</si>
  <si>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</si>
  <si>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in accordance with Article 451a(2) CRR</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</si>
  <si>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</si>
  <si>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</si>
  <si>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</si>
  <si>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</si>
  <si>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</si>
  <si>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</si>
  <si>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Other items in the LCR calculation that are not captured in the LCR disclosure template but that the institution considers relevant for its liquidity profile</t>
  </si>
  <si>
    <t>In accordance with Article 451a(3) CRR</t>
  </si>
  <si>
    <t>(in currency amount)</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</si>
  <si>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</si>
  <si>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</si>
  <si>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</si>
  <si>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</si>
  <si>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</si>
  <si>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</si>
  <si>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</si>
  <si>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</si>
  <si>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</si>
  <si>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</si>
  <si>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</si>
  <si>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</si>
  <si>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</si>
  <si>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</si>
  <si>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</si>
  <si>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</si>
  <si>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</si>
  <si>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</si>
  <si>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</si>
  <si>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</si>
  <si>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</si>
  <si>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</si>
  <si>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</si>
  <si>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</si>
  <si>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</si>
  <si>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</si>
  <si>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1"/>
        <color theme="9" tint="-0.249977111117893"/>
        <rFont val="Calibri"/>
        <family val="2"/>
        <scheme val="minor"/>
      </rPr>
      <t xml:space="preserve"> </t>
    </r>
    <r>
      <rPr>
        <i/>
        <sz val="11"/>
        <color theme="1"/>
        <rFont val="Calibri"/>
        <family val="2"/>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</si>
  <si>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</si>
  <si>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</si>
  <si>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</si>
  <si>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</si>
  <si>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</si>
  <si>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</si>
  <si>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</si>
  <si>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11"/>
        <color theme="1"/>
        <rFont val="Calibri"/>
        <family val="2"/>
        <charset val="186"/>
        <scheme val="minor"/>
      </rPr>
      <t> </t>
    </r>
  </si>
  <si>
    <t xml:space="preserve">NSFR derivative liabilities before deduction of variation margin posted </t>
  </si>
  <si>
    <t>All other assets not included in the above categories</t>
  </si>
  <si>
    <t>Off-balance sheet items</t>
  </si>
  <si>
    <t>Total RSF</t>
  </si>
  <si>
    <t>Net Stable Funding Ratio (%)</t>
  </si>
  <si>
    <t>Template EU CR4 – standardised approach – Credit risk exposure and CRM effects</t>
  </si>
  <si>
    <t>Template EU CR5 – standardised approach</t>
  </si>
  <si>
    <t>Table EU CRD – Qualitative disclosure requirements related to standardised approach</t>
  </si>
  <si>
    <t>Article 444  (a) CRR</t>
  </si>
  <si>
    <t>Names of the external credit assessment institutions (ECAIs) and export credit agencies (ECAs) nominated by the institution, and the reasons for any changes over the disclosure period;</t>
  </si>
  <si>
    <t>Article 444  (b) CRR</t>
  </si>
  <si>
    <t>The exposure classes for which each ECAI or ECA is used;</t>
  </si>
  <si>
    <t>Article 444 (c) CRR</t>
  </si>
  <si>
    <t>(c )</t>
  </si>
  <si>
    <t>A description of the process used to transfer the issuer and issue credit ratings onto comparable assets  items not included in the trading book;</t>
  </si>
  <si>
    <t>Article 444 (d) CRR</t>
  </si>
  <si>
    <t>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</si>
  <si>
    <t xml:space="preserve"> Exposure classes</t>
  </si>
  <si>
    <t>Exposures before CCF and before CRM</t>
  </si>
  <si>
    <t>Exposures post CCF and post CRM</t>
  </si>
  <si>
    <t>RWAs and RWAs density</t>
  </si>
  <si>
    <t>On-balance-sheet exposures</t>
  </si>
  <si>
    <t>Off-balance-sheet exposures</t>
  </si>
  <si>
    <t>RWAs</t>
  </si>
  <si>
    <t xml:space="preserve">RWAs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</si>
  <si>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</si>
  <si>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</si>
  <si>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</si>
  <si>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</si>
  <si>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</si>
  <si>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</si>
  <si>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</si>
  <si>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</si>
  <si>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</si>
  <si>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</si>
  <si>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</si>
  <si>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</si>
  <si>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Risk weight</t>
  </si>
  <si>
    <t>Of which unrated</t>
  </si>
  <si>
    <t>Others</t>
  </si>
  <si>
    <t>n</t>
  </si>
  <si>
    <t>o</t>
  </si>
  <si>
    <t>p</t>
  </si>
  <si>
    <t>q</t>
  </si>
  <si>
    <t>Exposures secured by mortgages on immovable property</t>
  </si>
  <si>
    <t>Exposures to institutions and corporates with a short-term credit assessment</t>
  </si>
  <si>
    <t>Units or shares in collective investment undertakings</t>
  </si>
  <si>
    <t>Equity exposures</t>
  </si>
  <si>
    <t>Table EU CRA: General qualitative information about credit risk</t>
  </si>
  <si>
    <t>Table EU CRB: Additional disclosure related to the credit quality of assets</t>
  </si>
  <si>
    <t>Template EU CR1: Performing and non-performing exposures and related provisions</t>
  </si>
  <si>
    <t>Template EU CR1-A: Maturity of exposures</t>
  </si>
  <si>
    <t>Template EU CR2: Changes in the stock of non-performing loans and advances</t>
  </si>
  <si>
    <t>Template EU CR2a: Changes in the stock of non-performing loans and advances and related net accumulated recoveries</t>
  </si>
  <si>
    <t>Template EU CQ1: Credit quality of forborne exposures</t>
  </si>
  <si>
    <t>Template EU CQ2: Quality of forbearance</t>
  </si>
  <si>
    <t>Template EU CQ3: Credit quality of performing and non-performing exposures by past due days</t>
  </si>
  <si>
    <t>Template EU CQ4: Quality of non-performing exposures by geography </t>
  </si>
  <si>
    <t>Template EU CQ5: Credit quality of loans and advances by industry</t>
  </si>
  <si>
    <t xml:space="preserve">Template EU CQ6: Collateral valuation - loans and advances </t>
  </si>
  <si>
    <t xml:space="preserve">Template EU CQ7: Collateral obtained by taking possession and execution processes </t>
  </si>
  <si>
    <t>Template EU CQ8: Collateral obtained by taking possession and execution processes – vintage breakdown</t>
  </si>
  <si>
    <t>Institutions shall describe their risk management objectives and policies for credit risk by providing the following information:</t>
  </si>
  <si>
    <t>Qualitative disclosures</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</si>
  <si>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</si>
  <si>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</si>
  <si>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structure and organisation of the risk management function in accordance with point (b) of Article 435(1) CRR, the structure and organisation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</si>
  <si>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</si>
  <si>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</si>
  <si>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</si>
  <si>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</si>
  <si>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</si>
  <si>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 xml:space="preserve">Template EU CR1: Performing and non-performing exposures and related provisions. </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</si>
  <si>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</si>
  <si>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</si>
  <si>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</si>
  <si>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</si>
  <si>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</si>
  <si>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</si>
  <si>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</si>
  <si>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</si>
  <si>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</si>
  <si>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</si>
  <si>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</si>
  <si>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</si>
  <si>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</si>
  <si>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</si>
  <si>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</si>
  <si>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</si>
  <si>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</si>
  <si>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</si>
  <si>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</si>
  <si>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</si>
  <si>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</si>
  <si>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</si>
  <si>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</si>
  <si>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</si>
  <si>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</si>
  <si>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</si>
  <si>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 xml:space="preserve">          Of which SMEs</t>
  </si>
  <si>
    <t>080</t>
  </si>
  <si>
    <t>Households</t>
  </si>
  <si>
    <t>090</t>
  </si>
  <si>
    <t>Debt securities</t>
  </si>
  <si>
    <t>100</t>
  </si>
  <si>
    <t>110</t>
  </si>
  <si>
    <t>120</t>
  </si>
  <si>
    <t>130</t>
  </si>
  <si>
    <t>140</t>
  </si>
  <si>
    <t>150</t>
  </si>
  <si>
    <t>160</t>
  </si>
  <si>
    <t>170</t>
  </si>
  <si>
    <t>180</t>
  </si>
  <si>
    <t>190</t>
  </si>
  <si>
    <t>200</t>
  </si>
  <si>
    <t>210</t>
  </si>
  <si>
    <t>220</t>
  </si>
  <si>
    <t>Net exposure value</t>
  </si>
  <si>
    <t>On demand</t>
  </si>
  <si>
    <t>&lt;= 1 year</t>
  </si>
  <si>
    <t>&gt; 1 year &lt;= 5 years</t>
  </si>
  <si>
    <t>&gt; 5 years</t>
  </si>
  <si>
    <t>No stated maturity</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</si>
  <si>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</si>
  <si>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</si>
  <si>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</si>
  <si>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</si>
  <si>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</si>
  <si>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</si>
  <si>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</si>
  <si>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Related net accumulated recoveries</t>
  </si>
  <si>
    <t>Outflow to performing portfolio</t>
  </si>
  <si>
    <t>Outflow due to loan repayment, partial or total</t>
  </si>
  <si>
    <t>Outflow due to collateral liquidations</t>
  </si>
  <si>
    <t>Outflow due to taking possession of collateral</t>
  </si>
  <si>
    <t>Outflow due to sale of instruments</t>
  </si>
  <si>
    <t>Outflow due to risk transfers</t>
  </si>
  <si>
    <t>Outflow due to reclassification as held for sale</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</si>
  <si>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</si>
  <si>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</si>
  <si>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</si>
  <si>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</si>
  <si>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</si>
  <si>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</si>
  <si>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</si>
  <si>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</si>
  <si>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</si>
  <si>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</si>
  <si>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</si>
  <si>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Gross carrying amount of forborne exposures</t>
  </si>
  <si>
    <t>Loans and advances that have been forborne more than twice</t>
  </si>
  <si>
    <t>Non-performing forborne loans and advances that failed to meet the non-performing exit criteria</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</si>
  <si>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</si>
  <si>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</si>
  <si>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</si>
  <si>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</si>
  <si>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</si>
  <si>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</si>
  <si>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</si>
  <si>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</si>
  <si>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</si>
  <si>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</si>
  <si>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r>
      <t>Template EU CQ4: Quality of non-performing exposures by geography</t>
    </r>
    <r>
      <rPr>
        <sz val="10"/>
        <rFont val="Calibri"/>
        <family val="2"/>
        <scheme val="minor"/>
      </rPr>
      <t> </t>
    </r>
  </si>
  <si>
    <r>
      <t>f</t>
    </r>
    <r>
      <rPr>
        <sz val="8"/>
        <color theme="1"/>
        <rFont val="Calibri"/>
        <family val="2"/>
        <scheme val="minor"/>
      </rPr>
      <t> </t>
    </r>
  </si>
  <si>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</si>
  <si>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</si>
  <si>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</si>
  <si>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</si>
  <si>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</si>
  <si>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</si>
  <si>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Country 2</t>
  </si>
  <si>
    <t>Country 3</t>
  </si>
  <si>
    <t>Country 4</t>
  </si>
  <si>
    <t>Country N</t>
  </si>
  <si>
    <t>Other countries</t>
  </si>
  <si>
    <t>Template EU CQ5: Credit quality of loans and advances to non-financial corporations by industry</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</si>
  <si>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</si>
  <si>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</si>
  <si>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</si>
  <si>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</si>
  <si>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</si>
  <si>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</si>
  <si>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</si>
  <si>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</si>
  <si>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</si>
  <si>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</si>
  <si>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</si>
  <si>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</si>
  <si>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</si>
  <si>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</si>
  <si>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</si>
  <si>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</si>
  <si>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</si>
  <si>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</si>
  <si>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</si>
  <si>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</si>
  <si>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</si>
  <si>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Performing</t>
  </si>
  <si>
    <t>Non-performing</t>
  </si>
  <si>
    <t>Past due &gt; 90 days</t>
  </si>
  <si>
    <t>Of which past due &gt; 30 days ≤ 90 days</t>
  </si>
  <si>
    <t>Of which past due &gt; 90 days ≤ 180 days</t>
  </si>
  <si>
    <t>Of which: past due &gt; 180 days ≤ 1 year</t>
  </si>
  <si>
    <r>
      <t>Of which: past due &gt; 1 years ≤</t>
    </r>
    <r>
      <rPr>
        <sz val="8"/>
        <color theme="1"/>
        <rFont val="Verdana"/>
        <family val="2"/>
      </rPr>
      <t> 2 years</t>
    </r>
  </si>
  <si>
    <t>Of which: past due &gt; 2 years ≤ 5 years</t>
  </si>
  <si>
    <t>Of which: past due &gt; 5 years ≤ 7 years</t>
  </si>
  <si>
    <t>Of which: past due &gt; 7 years</t>
  </si>
  <si>
    <t>Of which secured</t>
  </si>
  <si>
    <t>Of which secured with immovable property</t>
  </si>
  <si>
    <t>Of which instruments with LTV higher than 60% and lower or equal to 80%</t>
  </si>
  <si>
    <t>Of which instruments with LTV higher than 80% and lower or equal to 100%</t>
  </si>
  <si>
    <t>Of which instruments with LTV  higher than 100%</t>
  </si>
  <si>
    <t>Accumulated impairment for secured assets</t>
  </si>
  <si>
    <t>Collateral</t>
  </si>
  <si>
    <t>Of which value capped at the value of exposure</t>
  </si>
  <si>
    <t>Of which immovable property</t>
  </si>
  <si>
    <t>Of which value above the cap</t>
  </si>
  <si>
    <t>Financial guarantees received</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</si>
  <si>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</si>
  <si>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</si>
  <si>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</si>
  <si>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</si>
  <si>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</si>
  <si>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</si>
  <si>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</si>
  <si>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</si>
  <si>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</si>
  <si>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Other collateral</t>
  </si>
  <si>
    <t>Debt balance reduction</t>
  </si>
  <si>
    <t>Total collateral obtained by taking possession</t>
  </si>
  <si>
    <t>Foreclosed ≤ 2 years</t>
  </si>
  <si>
    <t>Foreclosed &gt; 2 years ≤ 5 years</t>
  </si>
  <si>
    <t>Foreclosed &gt; 5 years</t>
  </si>
  <si>
    <t>Of which non-current assets held-for-sale</t>
  </si>
  <si>
    <t>Collateral obtained by taking possession classified as PP&amp;E</t>
  </si>
  <si>
    <t>Collateral obtained by taking possession other than that classified as PP&amp;E</t>
  </si>
  <si>
    <t>Commercial immovable property</t>
  </si>
  <si>
    <t>Table EU CRC – Qualitative disclosure requirements related to CRM techniques</t>
  </si>
  <si>
    <t>Template EU CR3 –  CRM techniques overview:  Disclosure of the use of credit risk mitigation techniques</t>
  </si>
  <si>
    <t>Article 453 (a) CRR</t>
  </si>
  <si>
    <t xml:space="preserve">A description of the core features of the policies and processes for on- and off-balance sheet netting and an indication of the extent to which institutions make use of balance sheet netting;
</t>
  </si>
  <si>
    <t>Article 453 (b) CRR</t>
  </si>
  <si>
    <t>The core features of policies and processes for eligible collateral evaluation and management;</t>
  </si>
  <si>
    <r>
      <t>Article 453 (c) CRR</t>
    </r>
    <r>
      <rPr>
        <b/>
        <sz val="11"/>
        <color theme="1"/>
        <rFont val="Calibri"/>
        <family val="2"/>
        <scheme val="minor"/>
      </rPr>
      <t xml:space="preserve">
</t>
    </r>
  </si>
  <si>
    <r>
      <t>(c)</t>
    </r>
    <r>
      <rPr>
        <b/>
        <sz val="11"/>
        <color theme="1"/>
        <rFont val="Calibri"/>
        <family val="2"/>
        <scheme val="minor"/>
      </rPr>
      <t xml:space="preserve">
</t>
    </r>
  </si>
  <si>
    <t>A description of the main types of collateral taken by the institution to mitigate credit risk;</t>
  </si>
  <si>
    <t xml:space="preserve">
Article 453 (d) CRR</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</si>
  <si>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</si>
  <si>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 xml:space="preserve">
Article 453 (e) CRR</t>
  </si>
  <si>
    <t>Information about market or credit risk concentrations within the credit mitigation taken;</t>
  </si>
  <si>
    <t xml:space="preserve">Unsecured carrying amount </t>
  </si>
  <si>
    <t>Secured carrying amount</t>
  </si>
  <si>
    <r>
      <rPr>
        <sz val="11"/>
        <color rgb="FF000000"/>
        <rFont val="Segoe UI"/>
        <family val="2"/>
      </rPr>
      <t>Of which</t>
    </r>
    <r>
      <rPr>
        <b/>
        <sz val="11"/>
        <color rgb="FF000000"/>
        <rFont val="Segoe UI"/>
        <family val="2"/>
      </rPr>
      <t xml:space="preserve"> secured by collateral </t>
    </r>
  </si>
  <si>
    <r>
      <rPr>
        <sz val="11"/>
        <color rgb="FF000000"/>
        <rFont val="Segoe UI"/>
        <family val="2"/>
      </rPr>
      <t xml:space="preserve">Of which </t>
    </r>
    <r>
      <rPr>
        <b/>
        <sz val="11"/>
        <color rgb="FF000000"/>
        <rFont val="Segoe UI"/>
        <family val="2"/>
      </rPr>
      <t>secured by financial guarantees</t>
    </r>
  </si>
  <si>
    <r>
      <rPr>
        <sz val="11"/>
        <color rgb="FF000000"/>
        <rFont val="Segoe UI"/>
        <family val="2"/>
      </rPr>
      <t xml:space="preserve">Of which </t>
    </r>
    <r>
      <rPr>
        <b/>
        <sz val="11"/>
        <color rgb="FF000000"/>
        <rFont val="Segoe UI"/>
        <family val="2"/>
      </rPr>
      <t>secured by credit derivatives</t>
    </r>
  </si>
  <si>
    <t xml:space="preserve">Debt securities </t>
  </si>
  <si>
    <t>  </t>
  </si>
  <si>
    <t xml:space="preserve">     Of which non-performing exposures</t>
  </si>
  <si>
    <t xml:space="preserve">            Of which defaulted </t>
  </si>
  <si>
    <t>Table EU CRE – Qualitative disclosure requirements related to IRB approach</t>
  </si>
  <si>
    <t>Template EU CR6 – IRB approach – Credit risk exposures by exposure class and PD range</t>
  </si>
  <si>
    <t>Template EU CR6-A – Scope of the use of IRB and SA approaches</t>
  </si>
  <si>
    <t>Template EU CR7 – IRB approach – Effect on the RWEAs of credit derivatives used as CRM techniques</t>
  </si>
  <si>
    <t>Template EU CR7-A – IRB approach – Disclosure of the extent of the use of CRM techniques</t>
  </si>
  <si>
    <t xml:space="preserve">Template EU CR8 –  RWEA flow statements of credit risk exposures under the IRB approach </t>
  </si>
  <si>
    <t>Template CR9 –IRB approach – Back-testing of PD per exposure class (fixed PD scale)</t>
  </si>
  <si>
    <t>Template CR9.1 –IRB approach – Back-testing of PD per exposure class (only for  PD estimates according to point (f) of Article 180(1) CRR)</t>
  </si>
  <si>
    <t>Article 452  (a) CRR</t>
  </si>
  <si>
    <t>The competent authority's permission of the approach or approved transition</t>
  </si>
  <si>
    <t>Article 452  (c) CRR</t>
  </si>
  <si>
    <t>(c) The control mechanisms for rating systems at the different stages of model development, controls and changes, which shall include information on:
   (i) the relationship between the risk management function and the internal audit function;
   (ii) the rating system review;
   (iii) procedure to ensure the independence of the function in charge of reviewing the models from the functions responsible for the development of the models;
   (iv) the procedure to ensure the accountability of the functions in charge of developing and reviewing the models</t>
  </si>
  <si>
    <t xml:space="preserve">
Article 452 (d) CRR</t>
  </si>
  <si>
    <r>
      <t xml:space="preserve">
</t>
    </r>
    <r>
      <rPr>
        <sz val="11"/>
        <color theme="1"/>
        <rFont val="Calibri"/>
        <family val="2"/>
        <charset val="186"/>
        <scheme val="minor"/>
      </rPr>
      <t xml:space="preserve">The role of the functions involved in the development, approval and subsequent changes of the credit risk models;
</t>
    </r>
  </si>
  <si>
    <r>
      <t xml:space="preserve">
Article 452 (e) CRR
</t>
    </r>
    <r>
      <rPr>
        <b/>
        <sz val="11"/>
        <color theme="1"/>
        <rFont val="Calibri"/>
        <family val="2"/>
        <scheme val="minor"/>
      </rPr>
      <t xml:space="preserve">
</t>
    </r>
  </si>
  <si>
    <t>The scope and main content of the reporting related to credit risk models;</t>
  </si>
  <si>
    <t>Article 452 (f) CRR</t>
  </si>
  <si>
    <t>A description of the internal ratings process by exposure class, including the number of key models used with respect to each portfolio and a brief discussion of the main differences between the models within the same portfolio, covering:
   (i) the definitions, methods and data for estimation and validation of PD, which shall  include information on how PDs are estimated for low default portfolios, whether there are regulatory floors and the drivers for differences observed between PD and actual default rates at least for the last three periods;
   (ii) where applicable, the definitions, methods  and  data  for  estimation  and validation of LGD, such as methods to calculate downturn LGD, how LGDs are estimated for low default portfolio and the time lapse between the default event and the closure of the exposure;
    (iii) where applicable, the definitions, methods  and  data  for  estimation  and validation of credit conversion factors, including assumptions employed in the derivation of those variables.</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</si>
  <si>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</si>
  <si>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</si>
  <si>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</si>
  <si>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</si>
  <si>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</si>
  <si>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</si>
  <si>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</si>
  <si>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</si>
  <si>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</si>
  <si>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</si>
  <si>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</si>
  <si>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</si>
  <si>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</si>
  <si>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</si>
  <si>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Exposure class X</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</si>
  <si>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</si>
  <si>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</si>
  <si>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</si>
  <si>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</si>
  <si>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</si>
  <si>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</si>
  <si>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</si>
  <si>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</si>
  <si>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</si>
  <si>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</si>
  <si>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</si>
  <si>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</si>
  <si>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</si>
  <si>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</si>
  <si>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</si>
  <si>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</si>
  <si>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</si>
  <si>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</si>
  <si>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Total (all exposures classes)</t>
  </si>
  <si>
    <t>F-IRB</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</si>
  <si>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</si>
  <si>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</si>
  <si>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</si>
  <si>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</si>
  <si>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exposurevalue subject to a roll-out plan (%)</t>
  </si>
  <si>
    <t xml:space="preserve">Central governments or central banks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</si>
  <si>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</si>
  <si>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</si>
  <si>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</si>
  <si>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</si>
  <si>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</si>
  <si>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</si>
  <si>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</si>
  <si>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</si>
  <si>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</si>
  <si>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</si>
  <si>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 xml:space="preserve">Total </t>
  </si>
  <si>
    <t>Pre-credit derivatives risk weighted exposure amount</t>
  </si>
  <si>
    <t>Actual risk weighted exposure amount</t>
  </si>
  <si>
    <t>Exposures under F-IRB</t>
  </si>
  <si>
    <t>Central governments and central banks</t>
  </si>
  <si>
    <t xml:space="preserve">Corporates </t>
  </si>
  <si>
    <t>of which Corporates - SMEs</t>
  </si>
  <si>
    <t>of which Corporates - Specialised lending</t>
  </si>
  <si>
    <t>Exposures under A-IRB</t>
  </si>
  <si>
    <t xml:space="preserve">  </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</si>
  <si>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</si>
  <si>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</si>
  <si>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</si>
  <si>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</si>
  <si>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</si>
  <si>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 xml:space="preserve">Total exposures
</t>
  </si>
  <si>
    <t>Credit risk Mitigation techniques</t>
  </si>
  <si>
    <t>Credit risk Mitigation methods in the calculation of RWEAs</t>
  </si>
  <si>
    <t>Funded credit 
Protection (FCP)</t>
  </si>
  <si>
    <r>
      <t xml:space="preserve"> </t>
    </r>
    <r>
      <rPr>
        <sz val="8.5"/>
        <color theme="1"/>
        <rFont val="Segoe UI"/>
        <family val="2"/>
      </rPr>
      <t>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</si>
  <si>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</si>
  <si>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</si>
  <si>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</si>
  <si>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</si>
  <si>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</si>
  <si>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</si>
  <si>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</si>
  <si>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</si>
  <si>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</si>
  <si>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</si>
  <si>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</si>
  <si>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</si>
  <si>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</si>
  <si>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</si>
  <si>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</si>
  <si>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</si>
  <si>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</si>
  <si>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</si>
  <si>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</si>
  <si>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</si>
  <si>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</si>
  <si>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</si>
  <si>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</si>
  <si>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</si>
  <si>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</si>
  <si>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</si>
  <si>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</si>
  <si>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</si>
  <si>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</si>
  <si>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</si>
  <si>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</si>
  <si>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Exposure class</t>
  </si>
  <si>
    <t>Number of obligors at the end of previous year</t>
  </si>
  <si>
    <t>Observed average default rate (%)</t>
  </si>
  <si>
    <t>Exposures weighted average PD (%)</t>
  </si>
  <si>
    <t>Average PD (%)</t>
  </si>
  <si>
    <t>Average
historical
annual
default rate (%)</t>
  </si>
  <si>
    <t>Of which number of
obligors which defaulted in the year</t>
  </si>
  <si>
    <t>average PD</t>
  </si>
  <si>
    <t>Number of obligors in the end of previous year</t>
  </si>
  <si>
    <t>External rating
equivalent</t>
  </si>
  <si>
    <t>Template EU CR10 –  Specialised lending and equity exposures under the simple riskweighted approach</t>
  </si>
  <si>
    <t>Template EU CR10.1</t>
  </si>
  <si>
    <t>Specialised lending : Project finance (Slotting approach)</t>
  </si>
  <si>
    <t>Regulatory categories</t>
  </si>
  <si>
    <t>Remaining maturity</t>
  </si>
  <si>
    <t>On-balancesheet exposure</t>
  </si>
  <si>
    <t>Off-balancesheet exposure</t>
  </si>
  <si>
    <t>Category 1</t>
  </si>
  <si>
    <t>Less than 2.5 years</t>
  </si>
  <si>
    <t>Equal to or more than 2.5 years</t>
  </si>
  <si>
    <t>Category 2</t>
  </si>
  <si>
    <t>Category 3</t>
  </si>
  <si>
    <t>Category 4</t>
  </si>
  <si>
    <t>Category 5</t>
  </si>
  <si>
    <t>-</t>
  </si>
  <si>
    <t>Template EU CR10.2</t>
  </si>
  <si>
    <t>Specialised lending : Income-producing real estate and  high volatility commercial real estate (Slotting approach)</t>
  </si>
  <si>
    <t>Template EU CR10.3</t>
  </si>
  <si>
    <t>Specialised lending : Object finance (Slotting approach)</t>
  </si>
  <si>
    <t>Template EU CR10.4</t>
  </si>
  <si>
    <t>Specialised lending : Commodities finance (Slotting approach)</t>
  </si>
  <si>
    <t>Template EU CR10.5</t>
  </si>
  <si>
    <t>Equity exposures under the simple risk-weighted approach</t>
  </si>
  <si>
    <t>Categories</t>
  </si>
  <si>
    <t>Private equity exposures</t>
  </si>
  <si>
    <t>Exchange-traded equity exposures</t>
  </si>
  <si>
    <t>Other equity exposures</t>
  </si>
  <si>
    <t>Table EU MRA: Qualitative disclosure requirements related to market risk</t>
  </si>
  <si>
    <t>Template EU MR1 - Market risk under the standardised approach</t>
  </si>
  <si>
    <t>Table EU MRB: Qualitative disclosure requirements for institutions using the internal Market Risk Models</t>
  </si>
  <si>
    <t>Template EU MR2-A - Market risk under the internal Model Approach (IMA)</t>
  </si>
  <si>
    <t>Template EU MR2-B - RWA flow statements of market risk exposures under the IMA</t>
  </si>
  <si>
    <t>Template EU MR3 - IMA values for trading portfolios</t>
  </si>
  <si>
    <t>Template EU MR4 - Comparison of VaR estimates with gains/losses</t>
  </si>
  <si>
    <t>Flexible format disclosure</t>
  </si>
  <si>
    <r>
      <t xml:space="preserve">Points (a) and (d) of Article 435 (1) CRR
</t>
    </r>
    <r>
      <rPr>
        <sz val="10"/>
        <color theme="1"/>
        <rFont val="Arial"/>
        <family val="2"/>
      </rPr>
      <t xml:space="preserve">
A description of the institution's strategies and processes to manage market risk, including: 
- An explanation of management’s strategic objectives in undertaking trading activities, as well as the processes implemented to identify, measure, monitor and control the institution’s market risks 
- A description of their policies for hedging and mitigating risk and strategies and processes for monitoring the continuing effectiveness of hedges</t>
    </r>
  </si>
  <si>
    <r>
      <t xml:space="preserve">Point (b) of Article 435 (1) CRR
</t>
    </r>
    <r>
      <rPr>
        <sz val="11"/>
        <color theme="1"/>
        <rFont val="Calibri"/>
        <family val="2"/>
        <charset val="186"/>
        <scheme val="minor"/>
      </rPr>
      <t xml:space="preserve">
A description of the structure and organisation of the market risk management function, including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 </t>
    </r>
    <r>
      <rPr>
        <b/>
        <sz val="11"/>
        <color theme="1"/>
        <rFont val="Calibri"/>
        <family val="2"/>
        <scheme val="minor"/>
      </rPr>
      <t xml:space="preserve">
</t>
    </r>
  </si>
  <si>
    <r>
      <t xml:space="preserve">Point (c ) of Article 435 (1) CRR
</t>
    </r>
    <r>
      <rPr>
        <sz val="11"/>
        <color theme="1"/>
        <rFont val="Calibri"/>
        <family val="2"/>
        <charset val="186"/>
        <scheme val="minor"/>
      </rPr>
      <t xml:space="preserve">
Scope and nature of risk reporting and measurement systems</t>
    </r>
  </si>
  <si>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</si>
  <si>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</si>
  <si>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</si>
  <si>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</si>
  <si>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</si>
  <si>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</si>
  <si>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</si>
  <si>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</si>
  <si>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</si>
  <si>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</si>
  <si>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r>
      <t xml:space="preserve">Securitisation </t>
    </r>
    <r>
      <rPr>
        <sz val="10"/>
        <color theme="1"/>
        <rFont val="Arial"/>
        <family val="2"/>
      </rPr>
      <t>(specific risk)</t>
    </r>
  </si>
  <si>
    <t>EU (a)</t>
  </si>
  <si>
    <r>
      <rPr>
        <b/>
        <sz val="10"/>
        <color theme="1"/>
        <rFont val="Calibri"/>
        <family val="2"/>
        <scheme val="minor"/>
      </rPr>
      <t xml:space="preserve">Article 455(c) CRR
</t>
    </r>
    <r>
      <rPr>
        <sz val="10"/>
        <color theme="1"/>
        <rFont val="Calibri"/>
        <family val="2"/>
        <scheme val="minor"/>
      </rPr>
      <t xml:space="preserve">
Description of the procedures and systems implemented for the assurance of tradability of the positions included in the trading book in order to comply with the requirements of Article 104. 
Description of the methodology used to ensure that the policies and procedures implemented for the overall management of the trading book are appropriate. </t>
    </r>
  </si>
  <si>
    <t>EU (b)</t>
  </si>
  <si>
    <r>
      <t xml:space="preserve">
</t>
    </r>
    <r>
      <rPr>
        <b/>
        <sz val="10"/>
        <rFont val="Calibri"/>
        <family val="2"/>
        <scheme val="minor"/>
      </rPr>
      <t>Article 455(c) CRR</t>
    </r>
    <r>
      <rPr>
        <sz val="10"/>
        <rFont val="Calibri"/>
        <family val="2"/>
        <scheme val="minor"/>
      </rPr>
      <t xml:space="preserve">
For exposures from the trading and the non-trading book that are measured at fair value in accordance with
the applicable accounting framework and that have their exposure value adjusted in accordance with
Part Two, Title I, Chapter 2, Article 34 and Part Three, Title I, Chapter 3, Article 105 of the CRR (as well as the
Commission Delegated Regulation (EU) No 2016/101), institutions shall describe systems and controls to
ensure that the valuation estimates are prudent and reliable. These disclosures shall be provided as part of the
market risk disclosures for exposures from the trading book.</t>
    </r>
  </si>
  <si>
    <r>
      <rPr>
        <b/>
        <sz val="10"/>
        <color rgb="FF000000"/>
        <rFont val="Calibri"/>
        <family val="2"/>
        <scheme val="minor"/>
      </rPr>
      <t>Point (i) of Article 455(a) CRR</t>
    </r>
    <r>
      <rPr>
        <sz val="10"/>
        <color rgb="FF000000"/>
        <rFont val="Calibri"/>
        <family val="2"/>
        <scheme val="minor"/>
      </rPr>
      <t xml:space="preserve">
(A) Institutions using VaR models and SVaR models must disclose the following information:</t>
    </r>
  </si>
  <si>
    <t xml:space="preserve">(a) </t>
  </si>
  <si>
    <r>
      <rPr>
        <b/>
        <sz val="10"/>
        <color rgb="FF000000"/>
        <rFont val="Calibri"/>
        <family val="2"/>
        <scheme val="minor"/>
      </rPr>
      <t xml:space="preserve">Point (i) of Article 455 (a) and Article 455 (b) CRR
</t>
    </r>
    <r>
      <rPr>
        <sz val="10"/>
        <color rgb="FF000000"/>
        <rFont val="Calibri"/>
        <family val="2"/>
        <scheme val="minor"/>
      </rPr>
      <t xml:space="preserve">
Description of activities and risks covered by VaR and SVaR models, specifying how they are distributed in portfolios/sub-portfolios for which the competent authority has granted permission.</t>
    </r>
  </si>
  <si>
    <r>
      <rPr>
        <b/>
        <sz val="10"/>
        <rFont val="Calibri"/>
        <family val="2"/>
        <scheme val="minor"/>
      </rPr>
      <t xml:space="preserve">Article 455(b) CRR
</t>
    </r>
    <r>
      <rPr>
        <sz val="10"/>
        <rFont val="Calibri"/>
        <family val="2"/>
        <scheme val="minor"/>
      </rPr>
      <t xml:space="preserve">
Description of the scope of application of the VaR and SVaR models for which the competent authority has granted permission, </t>
    </r>
    <r>
      <rPr>
        <i/>
        <sz val="10"/>
        <rFont val="Calibri"/>
        <family val="2"/>
        <scheme val="minor"/>
      </rPr>
      <t>including which entities in the group use these models and how the models represent all the models used at the group level, as well as the percentage of own funds requirements covered by the models or if the same models of VaR/SVaR are used for all entities with market risk exposure</t>
    </r>
  </si>
  <si>
    <r>
      <rPr>
        <b/>
        <sz val="10"/>
        <rFont val="Calibri"/>
        <family val="2"/>
        <scheme val="minor"/>
      </rPr>
      <t xml:space="preserve">Point (i) of Article 455(a) CRR
</t>
    </r>
    <r>
      <rPr>
        <sz val="10"/>
        <rFont val="Calibri"/>
        <family val="2"/>
        <scheme val="minor"/>
      </rPr>
      <t xml:space="preserve">
Characteristics of the models used, including:</t>
    </r>
  </si>
  <si>
    <t xml:space="preserve">General description of regulatory VaR and SVaR models </t>
  </si>
  <si>
    <t xml:space="preserve">(d) </t>
  </si>
  <si>
    <t xml:space="preserve">Discussion of the main differences, if any, between the model used for management purposes and the model used for regulatory purposes (10 day 99%) for VaR and SVaR models. </t>
  </si>
  <si>
    <t xml:space="preserve">(e) </t>
  </si>
  <si>
    <t xml:space="preserve">For VaR models: </t>
  </si>
  <si>
    <t xml:space="preserve">(i) </t>
  </si>
  <si>
    <t>Data updating frequency;</t>
  </si>
  <si>
    <t xml:space="preserve"> (ii) </t>
  </si>
  <si>
    <t xml:space="preserve">Length of the data period that is used to calibrate the model. Describe the weighting scheme that is used (if any); </t>
  </si>
  <si>
    <t xml:space="preserve">(iii) </t>
  </si>
  <si>
    <t xml:space="preserve">How the institutions determines the 10-day holding period (for example, does it scale up a 1-day VaR by the square root of 10, or does it directly model the 10-day VaR?); </t>
  </si>
  <si>
    <t xml:space="preserve"> (iv) </t>
  </si>
  <si>
    <t xml:space="preserve">Aggregation approach, which is the method for aggregating the specific and general risk (i.e. do the institutions calculate the specific charge as a stand-alone charge by using a different method than the one used to calculate the general risk or do the institutions use a single model that diversifies general and specific risk?); </t>
  </si>
  <si>
    <t xml:space="preserve">(v) </t>
  </si>
  <si>
    <t xml:space="preserve">Valuation approach (full revaluation or use of approximations); </t>
  </si>
  <si>
    <t xml:space="preserve">(vi) </t>
  </si>
  <si>
    <t xml:space="preserve">Whether, when simulating potential movements in risk factors, absolute or relative returns (or a mixed approach) are used (i.e. proportional change in prices or rates or absolute change in prices or rates). </t>
  </si>
  <si>
    <t xml:space="preserve">(f) </t>
  </si>
  <si>
    <t xml:space="preserve">For SVaR models, specify: </t>
  </si>
  <si>
    <t xml:space="preserve">How the 10-day holding period is determined. For example, does the institution scale up a 1-day VaR by the square root of 10, or does it directly model the 10-day VaR? If the approach is the same as for the VaR models, the institutions may confirm this and refer to disclosure (e) (iii) above; </t>
  </si>
  <si>
    <t xml:space="preserve">The stress period chosen by the institution and the rationale for this choice; </t>
  </si>
  <si>
    <t xml:space="preserve">Valuation approach (full revaluation or use of approximations). </t>
  </si>
  <si>
    <t xml:space="preserve">(g) </t>
  </si>
  <si>
    <r>
      <rPr>
        <b/>
        <sz val="10"/>
        <color theme="1"/>
        <rFont val="Calibri"/>
        <family val="2"/>
        <scheme val="minor"/>
      </rPr>
      <t xml:space="preserve">Point (iii) of Article 455(a) CRR
</t>
    </r>
    <r>
      <rPr>
        <sz val="10"/>
        <color theme="1"/>
        <rFont val="Calibri"/>
        <family val="2"/>
        <scheme val="minor"/>
      </rPr>
      <t xml:space="preserve">
Description of stress testing applied to the modelling parameters (main scenarios developed to capture the characteristics of the portfolios to which the VaR and SVaR models apply at the group level).</t>
    </r>
  </si>
  <si>
    <t xml:space="preserve">(h) </t>
  </si>
  <si>
    <r>
      <rPr>
        <b/>
        <sz val="10"/>
        <color theme="1"/>
        <rFont val="Calibri"/>
        <family val="2"/>
        <scheme val="minor"/>
      </rPr>
      <t>Point (iv) of Article 455(a) CRR</t>
    </r>
    <r>
      <rPr>
        <sz val="10"/>
        <color theme="1"/>
        <rFont val="Calibri"/>
        <family val="2"/>
        <scheme val="minor"/>
      </rPr>
      <t xml:space="preserve">
Description of the approach used for backtesting/validating the accuracy and internal consistency of data and parameters used for the internal models and modelling processes. </t>
    </r>
  </si>
  <si>
    <r>
      <rPr>
        <b/>
        <sz val="10"/>
        <color rgb="FF000000"/>
        <rFont val="Calibri"/>
        <family val="2"/>
        <scheme val="minor"/>
      </rPr>
      <t>Point (ii) of Article 455(a) CRR</t>
    </r>
    <r>
      <rPr>
        <sz val="10"/>
        <color rgb="FF000000"/>
        <rFont val="Calibri"/>
        <family val="2"/>
        <scheme val="minor"/>
      </rPr>
      <t xml:space="preserve">
(B) Institutions using internal models to measure the own funds requirements for the incremental default and migration risk (IRC) must disclose the following information: </t>
    </r>
  </si>
  <si>
    <r>
      <rPr>
        <b/>
        <sz val="10"/>
        <color rgb="FF000000"/>
        <rFont val="Calibri"/>
        <family val="2"/>
        <scheme val="minor"/>
      </rPr>
      <t xml:space="preserve">Point (ii) of Article 455 (a) and Article 455 (b) CRR
</t>
    </r>
    <r>
      <rPr>
        <sz val="10"/>
        <color rgb="FF000000"/>
        <rFont val="Calibri"/>
        <family val="2"/>
        <scheme val="minor"/>
      </rPr>
      <t xml:space="preserve">
Description of risks covered by the IRC models, specifying how they are distributed in portfolios/sub-portfolios for which the competent authority has granted permission.</t>
    </r>
  </si>
  <si>
    <r>
      <rPr>
        <b/>
        <sz val="10"/>
        <color rgb="FF000000"/>
        <rFont val="Calibri"/>
        <family val="2"/>
        <scheme val="minor"/>
      </rPr>
      <t>Article 455(b) CRR</t>
    </r>
    <r>
      <rPr>
        <sz val="10"/>
        <color rgb="FF000000"/>
        <rFont val="Calibri"/>
        <family val="2"/>
        <scheme val="minor"/>
      </rPr>
      <t xml:space="preserve">
Description of the scope of application of the IRC model </t>
    </r>
    <r>
      <rPr>
        <sz val="10"/>
        <color theme="1"/>
        <rFont val="Calibri"/>
        <family val="2"/>
        <scheme val="minor"/>
      </rPr>
      <t>for which the competent authority has granted permission,</t>
    </r>
    <r>
      <rPr>
        <i/>
        <sz val="10"/>
        <color theme="1"/>
        <rFont val="Calibri"/>
        <family val="2"/>
        <scheme val="minor"/>
      </rPr>
      <t xml:space="preserve"> including which entities in the group use these models and how the models represent all the models used at the group level, the percentage of own funds requirements covered by the models /or if the same models of IRC is used for all entities with market risk exposure</t>
    </r>
  </si>
  <si>
    <r>
      <rPr>
        <b/>
        <sz val="10"/>
        <color theme="1"/>
        <rFont val="Calibri"/>
        <family val="2"/>
        <scheme val="minor"/>
      </rPr>
      <t xml:space="preserve">Point (ii) of Article 455(a) CRR
</t>
    </r>
    <r>
      <rPr>
        <sz val="10"/>
        <color theme="1"/>
        <rFont val="Calibri"/>
        <family val="2"/>
        <scheme val="minor"/>
      </rPr>
      <t xml:space="preserve">
General description of the methodology used for internal models for incremental default and migration risk, including:</t>
    </r>
  </si>
  <si>
    <t xml:space="preserve">Information about the overall modelling approach (notably, the use of spread-based models or transition matrix-based models); </t>
  </si>
  <si>
    <t xml:space="preserve">Information on the calibration of the transition matrix; </t>
  </si>
  <si>
    <t xml:space="preserve">Information about correlation assumptions; </t>
  </si>
  <si>
    <t xml:space="preserve">Approach used to determine liquidity horizons; </t>
  </si>
  <si>
    <t xml:space="preserve">Methodology used to achieve a capital assessment that is consistent with the required soundness standard; </t>
  </si>
  <si>
    <t xml:space="preserve">Approach used in the validation of the models. </t>
  </si>
  <si>
    <r>
      <rPr>
        <b/>
        <sz val="10"/>
        <color theme="1"/>
        <rFont val="Calibri"/>
        <family val="2"/>
        <scheme val="minor"/>
      </rPr>
      <t xml:space="preserve">Point (iii) of Article 455(a) CRR
</t>
    </r>
    <r>
      <rPr>
        <sz val="10"/>
        <color theme="1"/>
        <rFont val="Calibri"/>
        <family val="2"/>
        <scheme val="minor"/>
      </rPr>
      <t xml:space="preserve">
Description of stress testing applied to the modelling parameters (main scenarios developed to capture the characteristics of the portfolios to which the IRC models apply at the group level).</t>
    </r>
  </si>
  <si>
    <r>
      <rPr>
        <b/>
        <sz val="10"/>
        <color theme="1"/>
        <rFont val="Calibri"/>
        <family val="2"/>
        <scheme val="minor"/>
      </rPr>
      <t xml:space="preserve">Point (iv) of Article 455(a) CRR
</t>
    </r>
    <r>
      <rPr>
        <sz val="10"/>
        <color theme="1"/>
        <rFont val="Calibri"/>
        <family val="2"/>
        <scheme val="minor"/>
      </rPr>
      <t xml:space="preserve">
Description of the approach used for backtesting/validating the accuracy and internal consistency of data and parameters used for the IRC internal models and modelling processes. </t>
    </r>
  </si>
  <si>
    <r>
      <rPr>
        <b/>
        <sz val="10"/>
        <color rgb="FF000000"/>
        <rFont val="Calibri"/>
        <family val="2"/>
        <scheme val="minor"/>
      </rPr>
      <t xml:space="preserve">Point (ii) of Article 455(a) CRR
</t>
    </r>
    <r>
      <rPr>
        <sz val="10"/>
        <color rgb="FF000000"/>
        <rFont val="Calibri"/>
        <family val="2"/>
        <scheme val="minor"/>
      </rPr>
      <t xml:space="preserve">
(C) Institutions using internal models to measure own funds requirements for correlation trading portfolio (comprehensive risk measure) must disclosure the following information: </t>
    </r>
  </si>
  <si>
    <r>
      <rPr>
        <b/>
        <sz val="10"/>
        <color rgb="FF000000"/>
        <rFont val="Calibri"/>
        <family val="2"/>
        <scheme val="minor"/>
      </rPr>
      <t>Point (ii) of Article 455 (a) and Article 455 (b) CRR</t>
    </r>
    <r>
      <rPr>
        <sz val="10"/>
        <color rgb="FF000000"/>
        <rFont val="Calibri"/>
        <family val="2"/>
        <scheme val="minor"/>
      </rPr>
      <t xml:space="preserve">
Description of risks covered by the comprehensive risk measure models, specifying how they are distributed in portfolios/sub-portfolios for which the competent authority has granted permission.</t>
    </r>
  </si>
  <si>
    <r>
      <rPr>
        <b/>
        <sz val="10"/>
        <color rgb="FF000000"/>
        <rFont val="Calibri"/>
        <family val="2"/>
        <scheme val="minor"/>
      </rPr>
      <t xml:space="preserve">Article 455(b) CRR
</t>
    </r>
    <r>
      <rPr>
        <sz val="10"/>
        <color rgb="FF000000"/>
        <rFont val="Calibri"/>
        <family val="2"/>
        <scheme val="minor"/>
      </rPr>
      <t xml:space="preserve">Description of the scope of application of the  comprehensive risk measure models </t>
    </r>
    <r>
      <rPr>
        <sz val="10"/>
        <color theme="1"/>
        <rFont val="Calibri"/>
        <family val="2"/>
        <scheme val="minor"/>
      </rPr>
      <t>for which the competent authority has granted permission,</t>
    </r>
    <r>
      <rPr>
        <i/>
        <sz val="10"/>
        <color theme="1"/>
        <rFont val="Calibri"/>
        <family val="2"/>
        <scheme val="minor"/>
      </rPr>
      <t xml:space="preserve"> including which entities in the group use these models and how the models represent all the models used at the group level, including the percentage of own funds requirements covered by the models /or if the same models of IRC is used for all entities with market risk exposure</t>
    </r>
  </si>
  <si>
    <r>
      <rPr>
        <b/>
        <sz val="10"/>
        <color rgb="FF000000"/>
        <rFont val="Calibri"/>
        <family val="2"/>
        <scheme val="minor"/>
      </rPr>
      <t>Point (ii) of Article 455(a) CRR</t>
    </r>
    <r>
      <rPr>
        <sz val="10"/>
        <color rgb="FF000000"/>
        <rFont val="Calibri"/>
        <family val="2"/>
        <scheme val="minor"/>
      </rPr>
      <t xml:space="preserve">
General description of the methodology used for correlation trading, including:</t>
    </r>
  </si>
  <si>
    <t xml:space="preserve">Information about the overall modelling approach (choice of model correlation between default/migrations and spread: (i) separate but correlated stochastic processes driving migration/default and spread movement; (ii) spread changes driving migration/default; or (iii) default/migrations driving spread changes); </t>
  </si>
  <si>
    <t xml:space="preserve">Information used to calibrate the parameters of the base correlation: LGD pricing of the tranches (constant or stochastic); </t>
  </si>
  <si>
    <t xml:space="preserve">Information on the choice of whether to age positions (profits and losses based on the simulated market movement in the model calculated based on the time to expiry of each position at the end of the 1-year capital horizon or using their time to expiry at the calculation date); </t>
  </si>
  <si>
    <t xml:space="preserve">Approach used to determine liquidity horizons. </t>
  </si>
  <si>
    <t xml:space="preserve">Methodology used to achieve a capital assessment that is consistent with the required soundness standard. </t>
  </si>
  <si>
    <r>
      <rPr>
        <b/>
        <sz val="10"/>
        <color theme="1"/>
        <rFont val="Calibri"/>
        <family val="2"/>
        <scheme val="minor"/>
      </rPr>
      <t xml:space="preserve">Point (iii) of Article 455(a) CRR
</t>
    </r>
    <r>
      <rPr>
        <sz val="10"/>
        <color theme="1"/>
        <rFont val="Calibri"/>
        <family val="2"/>
        <scheme val="minor"/>
      </rPr>
      <t xml:space="preserve">
Description of stress testing applied to the modelling parameters (main scenarios developed to capture the characteristics of the portfolios to which the comprehensive risk measure models apply at the group level).</t>
    </r>
  </si>
  <si>
    <r>
      <rPr>
        <b/>
        <sz val="10"/>
        <color theme="1"/>
        <rFont val="Calibri"/>
        <family val="2"/>
        <scheme val="minor"/>
      </rPr>
      <t>Point (iv) of Article 455(a) CRR</t>
    </r>
    <r>
      <rPr>
        <sz val="10"/>
        <color theme="1"/>
        <rFont val="Calibri"/>
        <family val="2"/>
        <scheme val="minor"/>
      </rPr>
      <t xml:space="preserve">
Description of the approach used for backtesting/validating the accuracy and internal consistency of data and parameters used for the comprehensive risk measure internal models and modelling processes. </t>
    </r>
  </si>
  <si>
    <r>
      <rPr>
        <b/>
        <sz val="10"/>
        <color theme="1"/>
        <rFont val="Calibri"/>
        <family val="2"/>
        <scheme val="minor"/>
      </rPr>
      <t>Point (f) of Article 455 CRR</t>
    </r>
    <r>
      <rPr>
        <sz val="10"/>
        <color theme="1"/>
        <rFont val="Calibri"/>
        <family val="2"/>
        <scheme val="minor"/>
      </rPr>
      <t xml:space="preserve">
Information on weighted average liquidity horizon for each subportfolio covered by the internal models for incremental default and migration risk and for correlation trading</t>
    </r>
  </si>
  <si>
    <t>Own funds requirements</t>
  </si>
  <si>
    <r>
      <t>VaR</t>
    </r>
    <r>
      <rPr>
        <sz val="10"/>
        <color theme="1"/>
        <rFont val="Arial"/>
        <family val="2"/>
      </rPr>
      <t xml:space="preserve"> (higher of values a and b)</t>
    </r>
  </si>
  <si>
    <r>
      <t>Previous day’s VaR (VaR</t>
    </r>
    <r>
      <rPr>
        <sz val="8"/>
        <color theme="1"/>
        <rFont val="Arial"/>
        <family val="2"/>
      </rPr>
      <t>t-1</t>
    </r>
    <r>
      <rPr>
        <sz val="10"/>
        <color theme="1"/>
        <rFont val="Arial"/>
        <family val="2"/>
      </rPr>
      <t xml:space="preserve">) </t>
    </r>
  </si>
  <si>
    <t>Multiplication factor (mc)  x average of previous 60 working days (VaRavg)</t>
  </si>
  <si>
    <r>
      <t xml:space="preserve">SVaR </t>
    </r>
    <r>
      <rPr>
        <sz val="10"/>
        <color theme="1"/>
        <rFont val="Arial"/>
        <family val="2"/>
      </rPr>
      <t>(higher of values a and b)</t>
    </r>
  </si>
  <si>
    <r>
      <t>Latest available SVaR (SVaR</t>
    </r>
    <r>
      <rPr>
        <sz val="8"/>
        <color theme="1"/>
        <rFont val="Arial"/>
        <family val="2"/>
      </rPr>
      <t>t-1</t>
    </r>
    <r>
      <rPr>
        <sz val="10"/>
        <color theme="1"/>
        <rFont val="Arial"/>
        <family val="2"/>
      </rPr>
      <t>))</t>
    </r>
  </si>
  <si>
    <r>
      <t>Multiplication factor (ms)  x average of previous 60 working days (sVaR</t>
    </r>
    <r>
      <rPr>
        <sz val="8"/>
        <color theme="1"/>
        <rFont val="Arial"/>
        <family val="2"/>
      </rPr>
      <t>avg</t>
    </r>
    <r>
      <rPr>
        <sz val="10"/>
        <color theme="1"/>
        <rFont val="Arial"/>
        <family val="2"/>
      </rPr>
      <t>)</t>
    </r>
  </si>
  <si>
    <r>
      <t xml:space="preserve">IRC </t>
    </r>
    <r>
      <rPr>
        <sz val="10"/>
        <color theme="1"/>
        <rFont val="Arial"/>
        <family val="2"/>
      </rPr>
      <t>(higher of values a and b)</t>
    </r>
  </si>
  <si>
    <t>Most recent IRC measure</t>
  </si>
  <si>
    <t>12 weeks average IRC measure</t>
  </si>
  <si>
    <r>
      <rPr>
        <b/>
        <sz val="10"/>
        <color theme="1"/>
        <rFont val="Arial"/>
        <family val="2"/>
      </rPr>
      <t xml:space="preserve">Comprehensive risk measure </t>
    </r>
    <r>
      <rPr>
        <sz val="10"/>
        <color theme="1"/>
        <rFont val="Arial"/>
        <family val="2"/>
      </rPr>
      <t>(higher of values a, b and c)</t>
    </r>
  </si>
  <si>
    <t>Most recent risk measure of comprehensive risk measure</t>
  </si>
  <si>
    <t>12 weeks average of comprehensive risk measure</t>
  </si>
  <si>
    <t>Comprehensive risk measure - Floor</t>
  </si>
  <si>
    <t xml:space="preserve">Other </t>
  </si>
  <si>
    <t>Template EU MR2-B - RWEA flow statements of market risk exposures under the IMA</t>
  </si>
  <si>
    <t>VaR</t>
  </si>
  <si>
    <t>SVaR</t>
  </si>
  <si>
    <t>IRC</t>
  </si>
  <si>
    <t>Comprehensive risk measure</t>
  </si>
  <si>
    <t>Other</t>
  </si>
  <si>
    <t>Total RWEAs</t>
  </si>
  <si>
    <t xml:space="preserve">RWEAs at previous period end </t>
  </si>
  <si>
    <t>1a</t>
  </si>
  <si>
    <t>Regulatory adjustment</t>
  </si>
  <si>
    <t>1b</t>
  </si>
  <si>
    <t xml:space="preserve">RWEAs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</si>
  <si>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</si>
  <si>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</si>
  <si>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</si>
  <si>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</si>
  <si>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</si>
  <si>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</si>
  <si>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RWEAs at the end of the disclosure period (end of the day) </t>
  </si>
  <si>
    <t>8b</t>
  </si>
  <si>
    <t xml:space="preserve">RWEAs at the end of the disclosure period </t>
  </si>
  <si>
    <t xml:space="preserve">VaR (10 day 99%) </t>
  </si>
  <si>
    <t>Maximum value</t>
  </si>
  <si>
    <t>Average value</t>
  </si>
  <si>
    <t xml:space="preserve">Minimum value </t>
  </si>
  <si>
    <t>Period end</t>
  </si>
  <si>
    <t>SVaR (10 day 99%)</t>
  </si>
  <si>
    <t>IRC (99.9%)</t>
  </si>
  <si>
    <t xml:space="preserve">Comprehensive risk measure (99.9%) </t>
  </si>
  <si>
    <r>
      <t>Institutions must present an analysis of ‘outliers’ (backtesting exceptions as per Article 366 CRR) in backtested results,</t>
    </r>
    <r>
      <rPr>
        <i/>
        <sz val="11"/>
        <color theme="1"/>
        <rFont val="Calibri"/>
        <family val="2"/>
        <scheme val="minor"/>
      </rPr>
      <t xml:space="preserve"> specifying the dates and the corresponding excess (VaR-P&amp;L), including at least the key drivers of the exceptions, with similar comparisons for actual P&amp;L and hypothetical P&amp;L (as per Article 366 CRR).</t>
    </r>
  </si>
  <si>
    <t>Information about actual gains/losses, and especially a clarification whether they include reserves and, if not, how reserves are integrated into the backtesting process.</t>
  </si>
  <si>
    <t>Table EU CCRA – Qualitative disclosure related to CCR</t>
  </si>
  <si>
    <t>Template EU CCR1 – Analysis of CCR exposure by approach</t>
  </si>
  <si>
    <t>Template EU CCR2 – Transactions subject to own funds requirements for CVA risk</t>
  </si>
  <si>
    <t>Template EU CCR3 – Standardised approach – CCR exposures by regulatory exposure class and risk weights</t>
  </si>
  <si>
    <t>Template EU CCR4 – IRB approach – CCR exposures by exposure class and PD scale</t>
  </si>
  <si>
    <t>Template EU CCR6 – Credit derivatives exposures</t>
  </si>
  <si>
    <t>Template EU CCR7 – RWEA flow statements of CCR exposures under the IMM</t>
  </si>
  <si>
    <t>Template EU CCR8 – Exposures to CCPs</t>
  </si>
  <si>
    <r>
      <rPr>
        <b/>
        <sz val="10"/>
        <rFont val="Arial"/>
        <family val="2"/>
      </rPr>
      <t>Article 439 (a) CRR</t>
    </r>
    <r>
      <rPr>
        <sz val="10"/>
        <rFont val="Arial"/>
        <family val="2"/>
      </rPr>
      <t xml:space="preserve">
Description of the methodology used to assign internal capital and credit limits for counterparty credit exposures, including the methods to assign those limits to exposures to central counterparties</t>
    </r>
  </si>
  <si>
    <r>
      <rPr>
        <b/>
        <sz val="10"/>
        <color theme="1"/>
        <rFont val="Arial"/>
        <family val="2"/>
      </rPr>
      <t xml:space="preserve">Article 439 (b) CRR
</t>
    </r>
    <r>
      <rPr>
        <sz val="10"/>
        <color theme="1"/>
        <rFont val="Arial"/>
        <family val="2"/>
      </rPr>
      <t xml:space="preserve">
Description of policies related to guarantees and other credit risk mitigants, such as the policies for securing collateral and establishing credit reserves</t>
    </r>
  </si>
  <si>
    <r>
      <rPr>
        <b/>
        <sz val="10"/>
        <rFont val="Arial"/>
        <family val="2"/>
      </rPr>
      <t xml:space="preserve">Article 439 (c) CRR
</t>
    </r>
    <r>
      <rPr>
        <sz val="10"/>
        <rFont val="Arial"/>
        <family val="2"/>
      </rPr>
      <t>Description of policies with respect to Wrong-Way risk as defined in Article 291 of the CRR</t>
    </r>
  </si>
  <si>
    <r>
      <rPr>
        <b/>
        <sz val="10"/>
        <rFont val="Arial"/>
        <family val="2"/>
      </rPr>
      <t xml:space="preserve">Article 431 (3) and (4) CRR
</t>
    </r>
    <r>
      <rPr>
        <sz val="10"/>
        <rFont val="Arial"/>
        <family val="2"/>
      </rPr>
      <t xml:space="preserve">
Any other risk management objectives and relevant policies related to CCR</t>
    </r>
  </si>
  <si>
    <r>
      <rPr>
        <b/>
        <sz val="10"/>
        <color theme="1"/>
        <rFont val="Arial"/>
        <family val="2"/>
      </rPr>
      <t xml:space="preserve">Article 439 (d) CRR
</t>
    </r>
    <r>
      <rPr>
        <sz val="10"/>
        <color theme="1"/>
        <rFont val="Arial"/>
        <family val="2"/>
      </rPr>
      <t xml:space="preserve">
The amount of collateral the institution would have to provide if its credit rating was downgraded</t>
    </r>
  </si>
  <si>
    <t>Replacement cost (RC)</t>
  </si>
  <si>
    <t>Potential future exposure  (PFE)</t>
  </si>
  <si>
    <t>EEPE</t>
  </si>
  <si>
    <r>
      <t>Alpha used for computing regulatory</t>
    </r>
    <r>
      <rPr>
        <sz val="10"/>
        <rFont val="Arial"/>
        <family val="2"/>
      </rPr>
      <t xml:space="preserve"> exposure value</t>
    </r>
  </si>
  <si>
    <t>Exposure value pre-CRM</t>
  </si>
  <si>
    <t>Exposure value post-CRM</t>
  </si>
  <si>
    <t>RWEA</t>
  </si>
  <si>
    <r>
      <t>EU</t>
    </r>
    <r>
      <rPr>
        <sz val="10"/>
        <color rgb="FFFF0000"/>
        <rFont val="Arial"/>
        <family val="2"/>
      </rPr>
      <t>-</t>
    </r>
    <r>
      <rPr>
        <sz val="10"/>
        <rFont val="Arial"/>
        <family val="2"/>
      </rPr>
      <t>1</t>
    </r>
  </si>
  <si>
    <t>EU - Original Exposure Method (for derivatives)</t>
  </si>
  <si>
    <t>1.4</t>
  </si>
  <si>
    <r>
      <t>EU</t>
    </r>
    <r>
      <rPr>
        <sz val="10"/>
        <color rgb="FFFF0000"/>
        <rFont val="Arial"/>
        <family val="2"/>
      </rPr>
      <t>-</t>
    </r>
    <r>
      <rPr>
        <sz val="10"/>
        <rFont val="Arial"/>
        <family val="2"/>
      </rPr>
      <t>2</t>
    </r>
  </si>
  <si>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</si>
  <si>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</si>
  <si>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</si>
  <si>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</si>
  <si>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</si>
  <si>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</si>
  <si>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</si>
  <si>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</si>
  <si>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</si>
  <si>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</si>
  <si>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</si>
  <si>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</si>
  <si>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</si>
  <si>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</si>
  <si>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</si>
  <si>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r>
      <rPr>
        <sz val="10"/>
        <rFont val="Arial"/>
        <family val="2"/>
      </rPr>
      <t>Transactions subject to the Alternative approach (Based on the Original Exposure Method</t>
    </r>
    <r>
      <rPr>
        <u/>
        <sz val="10"/>
        <rFont val="Arial"/>
        <family val="2"/>
      </rPr>
      <t>)</t>
    </r>
  </si>
  <si>
    <t xml:space="preserve">Total transactions subject to own funds requirements for CVA risk </t>
  </si>
  <si>
    <t>Exposure classes</t>
  </si>
  <si>
    <r>
      <t>Total exposure value</t>
    </r>
    <r>
      <rPr>
        <sz val="11"/>
        <rFont val="Calibri"/>
        <family val="2"/>
        <scheme val="minor"/>
      </rPr>
      <t xml:space="preserve"> </t>
    </r>
  </si>
  <si>
    <t xml:space="preserve">Regional government or local authorities </t>
  </si>
  <si>
    <t>PD scale</t>
  </si>
  <si>
    <t>Density of risk weighted exposure amounts</t>
  </si>
  <si>
    <t>1 … x</t>
  </si>
  <si>
    <t>x</t>
  </si>
  <si>
    <t>Sub-total (Exposure class X)</t>
  </si>
  <si>
    <t>y</t>
  </si>
  <si>
    <t>Total (all CCR relevant exposure classes)</t>
  </si>
  <si>
    <r>
      <t>Template EU CCR5 – Composition of collateral for CCR exposure</t>
    </r>
    <r>
      <rPr>
        <b/>
        <strike/>
        <sz val="16"/>
        <rFont val="Arial"/>
        <family val="2"/>
      </rPr>
      <t>s</t>
    </r>
  </si>
  <si>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</si>
  <si>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</si>
  <si>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</si>
  <si>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</si>
  <si>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</si>
  <si>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</si>
  <si>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</si>
  <si>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</si>
  <si>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</si>
  <si>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</si>
  <si>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</si>
  <si>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</si>
  <si>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</si>
  <si>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</si>
  <si>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</si>
  <si>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Fixed</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</si>
  <si>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</si>
  <si>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</si>
  <si>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</si>
  <si>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</si>
  <si>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</si>
  <si>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</si>
  <si>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</si>
  <si>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</si>
  <si>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</si>
  <si>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</si>
  <si>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</si>
  <si>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</si>
  <si>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RWEA as at the end of the previous reporting period</t>
  </si>
  <si>
    <t>Asset size</t>
  </si>
  <si>
    <t>Credit quality of counterparties</t>
  </si>
  <si>
    <t>Model updates (IMM only)</t>
  </si>
  <si>
    <t>Methodology and policy (IMM only)</t>
  </si>
  <si>
    <t>Acquisitions and disposals</t>
  </si>
  <si>
    <t>Foreign exchange movements</t>
  </si>
  <si>
    <t>RWEA as at the end of the current reporting period</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</si>
  <si>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</si>
  <si>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</si>
  <si>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</si>
  <si>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</si>
  <si>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</si>
  <si>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</si>
  <si>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</si>
  <si>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</si>
  <si>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</si>
  <si>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</si>
  <si>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</si>
  <si>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</si>
  <si>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</si>
  <si>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 xml:space="preserve">Table EU-SECA - Qualitative disclosure requirements related to securitisation exposures </t>
  </si>
  <si>
    <t>Template EU-SEC1 - Securitisation exposures in the non-trading book</t>
  </si>
  <si>
    <t>Template EU-SEC2 - Securitisation exposures in the trading book</t>
  </si>
  <si>
    <t>Template EU-SEC3 - Securitisation exposures in the non-trading book and associated regulatory capital requirements - institution acting as originator or as sponsor</t>
  </si>
  <si>
    <t>Template EU-SEC4 - Securitisation exposures in the non-trading book and associated regulatory capital requirements - institution acting as investor</t>
  </si>
  <si>
    <t>Template EU-SEC5 - Exposures securitised by the institution - Exposures in default and specific credit risk adjustments</t>
  </si>
  <si>
    <t>Article 449(a) CRR</t>
  </si>
  <si>
    <t>Description of securitisation and re-securitisation activities; including institutions' risk management and investment objectives in connection with those activities, their role in securitisation and re-securitisation transactions whether they use the Simple Transparent and Standardised (STS) securitisation framework and the extent to which they use securitisation transactions to transfer the credit risk of the securitised exposures to third parties with, where applicable, a separate description of their synthetic securitisation risk transfer policy</t>
  </si>
  <si>
    <t>Article 449(b) CRR</t>
  </si>
  <si>
    <t xml:space="preserve">The type of risk that institutions are exposed to in their securitisation and re-securitisation activities by level of seniority of the relevant securitisation positions, providing a distinction between STS and non-STS positions and:
i) risk retained in own-originated transactions;
ii) risk incurred in relation to transactions originated by third parties 
</t>
  </si>
  <si>
    <t>Article 449(c ) CRR</t>
  </si>
  <si>
    <t>Institutions’ approaches to calculating the risk-weighted exposure amounts that they apply to their securitisation activities, including the types of securitisation positions to which each approach applies  with a distinction between STS and non-STS positions</t>
  </si>
  <si>
    <t>Article 449(d) CRR</t>
  </si>
  <si>
    <t xml:space="preserve">A list of SSPEs falling into any of the following categories, with a description of types of institution's exposures to those SSPEs, including derivatives contracts:
(i) SSPEs which acquire exposures originated by the institutions;
(ii) SSPEs sponsored by the institutions; 
(iii) SSPEs and other legal entities for which the institutions provide securitisation-related services, such as advisory, asset servicing or management services; 
(iv) SSPEs included in the institutions' regulatory scope of consolidation 
</t>
  </si>
  <si>
    <t>Article 449(e ) CRR</t>
  </si>
  <si>
    <t>A list of any legal entities in relation to which the institutions have disclosed that they have provided support in accordance with Chapter 5 of Title II of Part Three CRR</t>
  </si>
  <si>
    <t>Article 449(f) CRR</t>
  </si>
  <si>
    <t>A list of legal entities affiliated with the institutions and that invest in securitisations originated by the institutions or in securitisation positions issued by SSPEs sponsored by the institutions</t>
  </si>
  <si>
    <t>Article 449(g) CRR</t>
  </si>
  <si>
    <t>A summary of their accounting policies for securitisation activity, including where relevant a distinction between securitisation and re-securitisation positions</t>
  </si>
  <si>
    <t>Article 449(h) CRR</t>
  </si>
  <si>
    <t>The names of the ECAIs used for securitisations and the types of exposure for which each agency is used</t>
  </si>
  <si>
    <t>Article 449(i) CRR</t>
  </si>
  <si>
    <t>Where applicable, a description of the Internal Assessment Approach as set out in Chapter 5 of Title II of Part Three CRR including the structure of the internal assessment process and the relation between internal assessment and external ratings of the relevant ECAI disclosed in accordance with point (h),  the control mechanisms for the internal assessment process including discussion of independence, accountability, and internal assessment process review, the exposure types to which the internal assessment process is applied and the stress factors used for determining credit enhancement levels</t>
  </si>
  <si>
    <r>
      <t>Template EU-SEC1 - Securitisation exposures in the</t>
    </r>
    <r>
      <rPr>
        <b/>
        <strike/>
        <sz val="14"/>
        <rFont val="Calibri"/>
        <family val="2"/>
        <scheme val="minor"/>
      </rPr>
      <t xml:space="preserve"> </t>
    </r>
    <r>
      <rPr>
        <b/>
        <sz val="14"/>
        <rFont val="Calibri"/>
        <family val="2"/>
        <scheme val="minor"/>
      </rPr>
      <t>non-trading book</t>
    </r>
  </si>
  <si>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</si>
  <si>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</si>
  <si>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</si>
  <si>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</si>
  <si>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</si>
  <si>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</si>
  <si>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</si>
  <si>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</si>
  <si>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</si>
  <si>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</si>
  <si>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</si>
  <si>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</si>
  <si>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</si>
  <si>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</si>
  <si>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</si>
  <si>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</si>
  <si>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</si>
  <si>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</si>
  <si>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</si>
  <si>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</si>
  <si>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</si>
  <si>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</si>
  <si>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</si>
  <si>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</si>
  <si>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</si>
  <si>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</si>
  <si>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</si>
  <si>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</si>
  <si>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</si>
  <si>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</si>
  <si>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</si>
  <si>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</si>
  <si>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</si>
  <si>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</si>
  <si>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
deductions</t>
  </si>
  <si>
    <t xml:space="preserve">Traditional transactions </t>
  </si>
  <si>
    <t xml:space="preserve">   Securitisation</t>
  </si>
  <si>
    <t xml:space="preserve">       Retail</t>
  </si>
  <si>
    <t xml:space="preserve">       Of which STS</t>
  </si>
  <si>
    <t xml:space="preserve">       Wholesale</t>
  </si>
  <si>
    <t xml:space="preserve">   Re-securitisation</t>
  </si>
  <si>
    <t xml:space="preserve">Synthetic transactions </t>
  </si>
  <si>
    <t xml:space="preserve">       Retail underlying</t>
  </si>
  <si>
    <t xml:space="preserve">Traditional securitisation </t>
  </si>
  <si>
    <t xml:space="preserve">Synthetic securitisation </t>
  </si>
  <si>
    <t>Exposures securitised by the institution - Institution acts as originator or as sponsor</t>
  </si>
  <si>
    <t>Total outstanding nominal amount</t>
  </si>
  <si>
    <t>Total amount of specific credit risk adjustments made during the period</t>
  </si>
  <si>
    <t>Of which exposures in default</t>
  </si>
  <si>
    <t>Table EU ORA - Qualitative information on operational risk</t>
  </si>
  <si>
    <t>Template EU OR1 - Operational risk own funds requirements and risk-weighted exposure amounts</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</si>
  <si>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</si>
  <si>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</si>
  <si>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</si>
  <si>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</si>
  <si>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Points (a), (b), (c) and(d) of Article 435(1) CRR</t>
  </si>
  <si>
    <t>Disclosure of the risk management objectives and policies</t>
  </si>
  <si>
    <t>Article 446 CRR</t>
  </si>
  <si>
    <t>Disclosure of the approaches for the assessment of minimum own funds requirements</t>
  </si>
  <si>
    <r>
      <t xml:space="preserve">Description of the AMA methodology approach used </t>
    </r>
    <r>
      <rPr>
        <i/>
        <sz val="11"/>
        <rFont val="Calibri"/>
        <family val="2"/>
        <scheme val="minor"/>
      </rPr>
      <t>(if applicable)</t>
    </r>
  </si>
  <si>
    <t>Article 454 CRRR</t>
  </si>
  <si>
    <r>
      <t xml:space="preserve">Disclose the use of insurance for risk mitigation in the Advanced Measurement Approach </t>
    </r>
    <r>
      <rPr>
        <i/>
        <sz val="11"/>
        <rFont val="Calibri"/>
        <family val="2"/>
        <scheme val="minor"/>
      </rPr>
      <t>(if applicable)</t>
    </r>
  </si>
  <si>
    <t xml:space="preserve"> Template EU OR1 - Operational risk own funds requirements and risk-weighted exposure amounts</t>
  </si>
  <si>
    <t>Banking activities</t>
  </si>
  <si>
    <t>Relevant indicator</t>
  </si>
  <si>
    <t>Total operational risk-weighted exposure amount</t>
  </si>
  <si>
    <r>
      <t xml:space="preserve">Risk </t>
    </r>
    <r>
      <rPr>
        <sz val="11"/>
        <color theme="1"/>
        <rFont val="Calibri"/>
        <family val="2"/>
        <charset val="186"/>
        <scheme val="minor"/>
      </rPr>
      <t>exposure amount</t>
    </r>
  </si>
  <si>
    <t>Year-3</t>
  </si>
  <si>
    <t>Year-2</t>
  </si>
  <si>
    <t>Last year</t>
  </si>
  <si>
    <t>requirement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</si>
  <si>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</si>
  <si>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</si>
  <si>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</si>
  <si>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</si>
  <si>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</si>
  <si>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Table EU  REMA - Remuneration policy</t>
  </si>
  <si>
    <t xml:space="preserve">Template EU REM1 - Remuneration awarded for the financial year </t>
  </si>
  <si>
    <t>Template EU REM2 - Special payments  to staff whose professional activities have a material impact on institutions’ risk profile (identified staff)</t>
  </si>
  <si>
    <t xml:space="preserve">Template EU REM3 - Deferred remuneration </t>
  </si>
  <si>
    <t>Template EU REM4 - Remuneration of 1 million EUR or more per year</t>
  </si>
  <si>
    <t>Template EU REM5 - Information on remuneration of staff whose professional activities have a material impact on institutions’ risk profile (identified staff)</t>
  </si>
  <si>
    <t>Institutions shall describe the main elements of their remuneration policies and how they implement these policies. In particular, the following elements, where relevant, shall be described:</t>
  </si>
  <si>
    <t>Information relating to the bodies that oversee remuneration. Disclosures shall include:</t>
  </si>
  <si>
    <t>•</t>
  </si>
  <si>
    <t>Name, composition and mandate of the main body (management body or remuneration committee as applicable) overseeing the remuneration policy and the number of meetings held by that main body during the financial year.</t>
  </si>
  <si>
    <t>External consultants whose advice has been sought, the body by which they were commissioned, and in which areas of the remuneration framework.</t>
  </si>
  <si>
    <t>A description of the scope of the institution’s remuneration policy (eg by regions, business lines), including the extent to which it is applicable to subsidiaries and branches located in third countries.</t>
  </si>
  <si>
    <t>A description of the staff or categories of staff whose professional activities have a material impact on institutions' risk profile.</t>
  </si>
  <si>
    <t>Information relating to the design and structure of the remuneration system for identified staff. Disclosures shall include:</t>
  </si>
  <si>
    <t>An overview of the key features and objectives of remuneration policy, and information about the decision-making process used for determining the remuneration policy and the role of the relevant stakeholders.</t>
  </si>
  <si>
    <t>Information on the criteria used for performance measurement and ex ante and ex post risk adjustment.</t>
  </si>
  <si>
    <t>Whether the management body or the remuneration committee where established reviewed the institution’s remuneration policy during the past year, and if so, an overview of any changes that were made, the reasons for those changes and their impact on remuneration.</t>
  </si>
  <si>
    <t>Information of how the institution ensures that staff in internal control functions are remunerated independently of the businesses they oversee.</t>
  </si>
  <si>
    <t>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</si>
  <si>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</si>
  <si>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The ratios between fixed and variable remuneration set in accordance with point (g) of Article 94(1) CRD.</t>
  </si>
  <si>
    <t>Description of the ways in which the institution seeks to link performance during a performance measurement period with levels of remuneration. Disclosures shall include:</t>
  </si>
  <si>
    <t>An overview of main performance criteria and metrics for institution, business lines and individuals.</t>
  </si>
  <si>
    <t>An overview of how amounts of individual variable remuneration are linked to institution-wide and individual performance.</t>
  </si>
  <si>
    <t>Information on the criteria used to determine the balance between different types of instruments awarded including shares, equivalent ownership interest, options and other instruments.</t>
  </si>
  <si>
    <t>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</si>
  <si>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t>
  </si>
  <si>
    <t>An overview of the institution’s policy on deferral, payout in instrument, retention periods and vesting of variable remuneration including where it is different among staff or categories of staff.</t>
  </si>
  <si>
    <t>Information of the institution’ criteria for ex post adjustments (malus during deferral and clawback after vesting, if permitted by national law).</t>
  </si>
  <si>
    <t>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</si>
  <si>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t>
  </si>
  <si>
    <t>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</si>
  <si>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Upon demand from the relevant Member State or competent authority, the total remuneration for each member of the management body or senior management.</t>
  </si>
  <si>
    <t>Information on whether the institution benefits from a derogation laid down in Article 94(3) CRD in accordance with point (k) of Article 450(1) CRR.</t>
  </si>
  <si>
    <t>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</si>
  <si>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(j)</t>
  </si>
  <si>
    <t>Large institutions shall disclose the quantitative information on the remuneration of their collective management body, differentiating between executive and non-executive members in accordance with Article 450(2) CRR.</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</si>
  <si>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</si>
  <si>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</si>
  <si>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</si>
  <si>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</si>
  <si>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</si>
  <si>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</si>
  <si>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</si>
  <si>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</si>
  <si>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</si>
  <si>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</si>
  <si>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</si>
  <si>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</si>
  <si>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</si>
  <si>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</si>
  <si>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</si>
  <si>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</si>
  <si>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</si>
  <si>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</si>
  <si>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</si>
  <si>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</si>
  <si>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</si>
  <si>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</si>
  <si>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</si>
  <si>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</si>
  <si>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</si>
  <si>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</si>
  <si>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</si>
  <si>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</si>
  <si>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</si>
  <si>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</si>
  <si>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</si>
  <si>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</si>
  <si>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</si>
  <si>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</si>
  <si>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</si>
  <si>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</si>
  <si>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</si>
  <si>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</si>
  <si>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</si>
  <si>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</si>
  <si>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</si>
  <si>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</si>
  <si>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</si>
  <si>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</si>
  <si>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</si>
  <si>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</si>
  <si>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</si>
  <si>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</si>
  <si>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</si>
  <si>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</si>
  <si>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</si>
  <si>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
Shares or equivalent ownership interests</t>
  </si>
  <si>
    <t xml:space="preserve">Share-linked instruments or equivalent non-cash instruments </t>
  </si>
  <si>
    <t>Other instruments</t>
  </si>
  <si>
    <t>Other forms</t>
  </si>
  <si>
    <t>MB Management function</t>
  </si>
  <si>
    <t>Total amount</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</si>
  <si>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</si>
  <si>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</si>
  <si>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</si>
  <si>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</si>
  <si>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</si>
  <si>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</si>
  <si>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</si>
  <si>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</si>
  <si>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</si>
  <si>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</si>
  <si>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</si>
  <si>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</si>
  <si>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</si>
  <si>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To be extended as appropriate, if further payment bands are needed.</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</si>
  <si>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</si>
  <si>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</si>
  <si>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</si>
  <si>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</si>
  <si>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</si>
  <si>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</si>
  <si>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</si>
  <si>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</si>
  <si>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</si>
  <si>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</si>
  <si>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</si>
  <si>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</si>
  <si>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</si>
  <si>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</si>
  <si>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</si>
  <si>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</si>
  <si>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</si>
  <si>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Template EU AE1 - Encumbered and unencumbered assets</t>
  </si>
  <si>
    <t>Template EU AE2 - Collateral received and own debt securities issued</t>
  </si>
  <si>
    <t>Template EU AE3 - Sources of encumbrance</t>
  </si>
  <si>
    <t>Table EU AE4 - Accompanying narrative information</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</si>
  <si>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</si>
  <si>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</si>
  <si>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</si>
  <si>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</si>
  <si>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</si>
  <si>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</si>
  <si>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</si>
  <si>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</si>
  <si>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</si>
  <si>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</si>
  <si>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</si>
  <si>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</si>
  <si>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</si>
  <si>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</si>
  <si>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</si>
  <si>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</si>
  <si>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</si>
  <si>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</si>
  <si>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</si>
  <si>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</si>
  <si>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230</t>
  </si>
  <si>
    <t>Other collateral received</t>
  </si>
  <si>
    <t>240</t>
  </si>
  <si>
    <t>Own debt securities issued other than own covered bonds or securitisations</t>
  </si>
  <si>
    <t xml:space="preserve"> Own covered bonds and securitisations issued and not yet pledged</t>
  </si>
  <si>
    <t xml:space="preserve">TOTAL COLLATERAL RECEIVED AND OWN DEBT SECURITIES ISSUED </t>
  </si>
  <si>
    <t>Matching liabilities, contingent liabilities or securities lent</t>
  </si>
  <si>
    <r>
      <t>Assets, collateral received and own
debt securities issued other than covered bond</t>
    </r>
    <r>
      <rPr>
        <b/>
        <sz val="10"/>
        <rFont val="Calibri"/>
        <family val="2"/>
        <charset val="238"/>
        <scheme val="minor"/>
      </rPr>
      <t>s and securitisations encumbered</t>
    </r>
  </si>
  <si>
    <t>Carrying amount of selected financial liabilities</t>
  </si>
  <si>
    <t xml:space="preserve">     </t>
  </si>
  <si>
    <t>Free format text boxes for disclosure of qualitative information, in accordance with Article 443 CRR</t>
  </si>
  <si>
    <t>General narrative information on asset encumbrance</t>
  </si>
  <si>
    <t>Narrative information on the impact of the business model on assets encumbrance and the importance of encumbrance to the institution's business model, which  provides users with the context of the disclosures required in Template EU AE1 and EU AE2.</t>
  </si>
  <si>
    <t>Template EU OV1 - Overview of total risk exposure amounts</t>
  </si>
  <si>
    <t>Template EU CQ8: Collateral obtained by taking possession and execution processes - vintage breakdown</t>
  </si>
  <si>
    <t>Table EU CRC - Qualitative disclosure requirements related to CRM techniques</t>
  </si>
  <si>
    <t>Template EU CR3 -  CRM techniques overview:  Disclosure of the use of credit risk mitigation techniques</t>
  </si>
  <si>
    <t>Table EU CRD - Qualitative disclosure requirements related to standardised model</t>
  </si>
  <si>
    <t>Template EU CR4 - standardised approach - Credit risk exposure and CRM effects</t>
  </si>
  <si>
    <t>Template EU CR5 - standardised approach</t>
  </si>
  <si>
    <t>Table EU CRE - Qualitative disclosure requirements related to IRB approach</t>
  </si>
  <si>
    <t>Template EU CR6 - IRB approach - Credit risk exposures by exposure class and PD range</t>
  </si>
  <si>
    <t>Template EU CR6-A - Scope of the use of IRB and SA approaches</t>
  </si>
  <si>
    <t>Template EU CR7 - IRB approach - Effect on the RWEAs of credit derivatives used as CRM techniques</t>
  </si>
  <si>
    <t>Template EU CR7-A - IRB approach - Disclosure of the extent of the use of CRM techniques</t>
  </si>
  <si>
    <t xml:space="preserve">Template EU CR8 -  RWEA flow statements of credit risk exposures under the IRB approach </t>
  </si>
  <si>
    <t>Template CR9 -IRB approach - Back-testing of PD per exposure class (fixed PD scale)</t>
  </si>
  <si>
    <t>Template CR9.1 -IRB approach - Back-testing of PD per exposure class (only for  PD estimates according to point (f) of Article 180(1) CRR)</t>
  </si>
  <si>
    <t>Template EU CR10 -  Specialised lending and equity exposures under the simple riskweighted approach</t>
  </si>
  <si>
    <t>Table EU CCRA - Qualitative disclosure related to CCR</t>
  </si>
  <si>
    <t>Template EU CCR1 - Analysis of CCR exposure by approach</t>
  </si>
  <si>
    <t>Template EU CCR2 - Transactions subject to own funds requirements for CVA risk</t>
  </si>
  <si>
    <t>Template EU CCR3 - Standardised approach - CCR exposures by regulatory exposure class and risk weights</t>
  </si>
  <si>
    <t>Template EU CCR4 - IRB approach - CCR exposures by exposure class and PD scale</t>
  </si>
  <si>
    <t>Template EU CCR5 - Composition of collateral for CCR exposures</t>
  </si>
  <si>
    <t>Template EU CCR6 - Credit derivatives exposures</t>
  </si>
  <si>
    <t>Template EU CCR7 - RWEA flow statements of CCR exposures under the IMM</t>
  </si>
  <si>
    <t>Template EU CCR8 - Exposures to CCPs</t>
  </si>
  <si>
    <t>Key metrics and overview of risk-weighted exposure amounts</t>
  </si>
  <si>
    <t>Risk management policies and objectives</t>
  </si>
  <si>
    <t>The scope of application</t>
  </si>
  <si>
    <t>Countercyclical capital buffers</t>
  </si>
  <si>
    <t>The leverage ratio</t>
  </si>
  <si>
    <t>Liquidity requirements</t>
  </si>
  <si>
    <t>Credit risk quality</t>
  </si>
  <si>
    <t>The use of credit risk mitigation techniques</t>
  </si>
  <si>
    <t>The use of standardised approach</t>
  </si>
  <si>
    <t>The use of the IRB approach to credit risk</t>
  </si>
  <si>
    <t>Specialised lending</t>
  </si>
  <si>
    <t>Exposures to counterparty credit risk</t>
  </si>
  <si>
    <t>Exposures to securitisation positions</t>
  </si>
  <si>
    <t>The use of standardised approach and internal model for market risk</t>
  </si>
  <si>
    <t>Remuneration policy</t>
  </si>
  <si>
    <t>Encumbered and unencumbered assets</t>
  </si>
  <si>
    <t/>
  </si>
  <si>
    <t>2021Q4</t>
  </si>
  <si>
    <t>n/a</t>
  </si>
  <si>
    <t>AFGHANISTAN</t>
  </si>
  <si>
    <t>AUSTRALIA</t>
  </si>
  <si>
    <t>AUSTRIA</t>
  </si>
  <si>
    <t>BELARUS</t>
  </si>
  <si>
    <t>BELGIUM</t>
  </si>
  <si>
    <t>BERMUDA</t>
  </si>
  <si>
    <t>BULGARIA</t>
  </si>
  <si>
    <t>CANADA</t>
  </si>
  <si>
    <t>CHINA</t>
  </si>
  <si>
    <t>CROATIA</t>
  </si>
  <si>
    <t>CZECH REPUBLIC</t>
  </si>
  <si>
    <t>CYPRUS</t>
  </si>
  <si>
    <t>DENMARK</t>
  </si>
  <si>
    <t>DOMINICA</t>
  </si>
  <si>
    <t>ESTONIA</t>
  </si>
  <si>
    <t>FINLAND</t>
  </si>
  <si>
    <t>FRANCE</t>
  </si>
  <si>
    <t>GERMANY</t>
  </si>
  <si>
    <t>GIBRALTAR</t>
  </si>
  <si>
    <t>GUERNSEY</t>
  </si>
  <si>
    <t>HUNGARY</t>
  </si>
  <si>
    <t>ICELAND</t>
  </si>
  <si>
    <t>IRELAND</t>
  </si>
  <si>
    <t>ISLE OF MAN</t>
  </si>
  <si>
    <t>ISRAEL</t>
  </si>
  <si>
    <t>JAPAN</t>
  </si>
  <si>
    <t>JORDAN</t>
  </si>
  <si>
    <t>LATVIA</t>
  </si>
  <si>
    <t>LITHUANIA</t>
  </si>
  <si>
    <t>LUXEMBOURG</t>
  </si>
  <si>
    <t>MARSHALL ISLANDS</t>
  </si>
  <si>
    <t>NETHERLANDS</t>
  </si>
  <si>
    <t>NIGERIA</t>
  </si>
  <si>
    <t>NORWAY</t>
  </si>
  <si>
    <t>OMAN</t>
  </si>
  <si>
    <t>Other Countries</t>
  </si>
  <si>
    <t>POLAND</t>
  </si>
  <si>
    <t>PORTUGAL</t>
  </si>
  <si>
    <t>RUSSIAN FEDERATION</t>
  </si>
  <si>
    <t>SAUDI ARABIA</t>
  </si>
  <si>
    <t>SLOVENIA</t>
  </si>
  <si>
    <t>SOUTH AFRICA</t>
  </si>
  <si>
    <t>SPAIN</t>
  </si>
  <si>
    <t>SWEDEN</t>
  </si>
  <si>
    <t>SWITZERLAND</t>
  </si>
  <si>
    <t>TAIWAN, PROVINCE OF CHINA</t>
  </si>
  <si>
    <t>THAILAND</t>
  </si>
  <si>
    <t>UKRAINE</t>
  </si>
  <si>
    <t>UNITED ARAB EMIRATES</t>
  </si>
  <si>
    <t>UNITED KINGDOM</t>
  </si>
  <si>
    <t>UNITED STATES</t>
  </si>
  <si>
    <t>VIET NAM</t>
  </si>
  <si>
    <t>VIRGIN ISLANDS, BRITISH</t>
  </si>
  <si>
    <t>N/A</t>
  </si>
  <si>
    <t>2021Q3</t>
  </si>
  <si>
    <t>2021Q2</t>
  </si>
  <si>
    <t>2021Q1</t>
  </si>
  <si>
    <t>2020Q4</t>
  </si>
  <si>
    <t>Estonia</t>
  </si>
  <si>
    <t>Finland</t>
  </si>
  <si>
    <t>Australia</t>
  </si>
  <si>
    <t>Germany</t>
  </si>
  <si>
    <t>Article 26(1) and with Articles 27, 28, 29</t>
  </si>
  <si>
    <t xml:space="preserve">Article 26(1) (c) CRR </t>
  </si>
  <si>
    <t>Article 26(1) (d) and (e) CRR</t>
  </si>
  <si>
    <t>Article 26(2) CRR</t>
  </si>
  <si>
    <t xml:space="preserve">Article 34 and 105 CRR </t>
  </si>
  <si>
    <t>Article 36(1) (b) and with Article 37 CRR</t>
  </si>
  <si>
    <t>Article 36(1) (h) and in Articles 43, 45, 46, 49(2) and (3) and 79 CRR</t>
  </si>
  <si>
    <t>Article 36(1) (i), in Articles 43, 45, 47, in point (b) of Article 48(1), and in Article 49(1) to (3) CRR</t>
  </si>
  <si>
    <t>Articles 51 and 52 CRR</t>
  </si>
  <si>
    <t>Article 92(2) (a) CRR</t>
  </si>
  <si>
    <t>Article 92(2) (b) CRR</t>
  </si>
  <si>
    <t>Article 92(2) (c) CRR</t>
  </si>
  <si>
    <t>Articles 128, 129, 130, 131 and 133 CRD</t>
  </si>
  <si>
    <t>Article 129 CRD</t>
  </si>
  <si>
    <t>Article 130 CRD</t>
  </si>
  <si>
    <t>Article 133 CRD</t>
  </si>
  <si>
    <t>Article 131 CRD</t>
  </si>
  <si>
    <t>Article 104(1) of Directive 2013/36/EU</t>
  </si>
  <si>
    <t>Article 36(1) (h) and with Articles, 45, 46, point (c) of Article 56, 59, 60, point (c) of Article 66, 69, 70 and 72i CRR</t>
  </si>
  <si>
    <t>Article 36(1) (i), with Articles 43, 45, 47, with point (b) of Article 48(1) and with Article 49(1) to (3) CRR</t>
  </si>
  <si>
    <t>Article 62 CRR</t>
  </si>
  <si>
    <t>Due from central bank</t>
  </si>
  <si>
    <t>Due from credit institutions</t>
  </si>
  <si>
    <t>Due from investment companies</t>
  </si>
  <si>
    <t>Financial assets at fair value through profit or loss</t>
  </si>
  <si>
    <t>Loans and advances to customers</t>
  </si>
  <si>
    <t>Receivables from customers</t>
  </si>
  <si>
    <t>Other financial assets</t>
  </si>
  <si>
    <t>Financial investment</t>
  </si>
  <si>
    <t>Tangible assets</t>
  </si>
  <si>
    <t>Right-of-use assets</t>
  </si>
  <si>
    <t>Intangible assets</t>
  </si>
  <si>
    <t>Goodwill</t>
  </si>
  <si>
    <t>Amounts owed to central banks (TLTRO)</t>
  </si>
  <si>
    <t>Deposits from customers</t>
  </si>
  <si>
    <t>Loans received and debt securities in issue</t>
  </si>
  <si>
    <t xml:space="preserve">Financial liabilities at fair value through profit or loss </t>
  </si>
  <si>
    <t>Accounts payable and other liabilities</t>
  </si>
  <si>
    <t>Subordinated debt</t>
  </si>
  <si>
    <t>Share capital</t>
  </si>
  <si>
    <t>Share premium</t>
  </si>
  <si>
    <t>Statutory reserve capital</t>
  </si>
  <si>
    <t>Other reserves</t>
  </si>
  <si>
    <t>Retained earnings</t>
  </si>
  <si>
    <t>Non-controlling interest</t>
  </si>
  <si>
    <t>AS LHV Group</t>
  </si>
  <si>
    <t>EE3100073644 </t>
  </si>
  <si>
    <t>Estonian</t>
  </si>
  <si>
    <t>No</t>
  </si>
  <si>
    <t>Common Equity Tier 1</t>
  </si>
  <si>
    <t xml:space="preserve">Group </t>
  </si>
  <si>
    <t>Common shares</t>
  </si>
  <si>
    <t>EUR 30m</t>
  </si>
  <si>
    <t>Various</t>
  </si>
  <si>
    <t>Shareholder's equity</t>
  </si>
  <si>
    <t>Floating</t>
  </si>
  <si>
    <t>Yes</t>
  </si>
  <si>
    <t xml:space="preserve">Fully discretionary </t>
  </si>
  <si>
    <t>Non-cumulative</t>
  </si>
  <si>
    <t>Additional Tier 1</t>
  </si>
  <si>
    <t>Overview of internal capital and liquidity adequacy assessment process for the Financial Supervision Authority</t>
  </si>
  <si>
    <t>Table EU  REMA - Remuneration policy*</t>
  </si>
  <si>
    <t>* Pages 52-56, 72-73 in Annual Report: https://investor.lhv.ee/assets/files/LHV_Group_Annual_Report_2021-EN.pdf</t>
  </si>
  <si>
    <t>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</si>
</sst>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9" x14ac:knownFonts="1">
    <font>
      <sz val="11"/>
      <color theme="1"/>
      <name val="Calibri"/>
      <family val="2"/>
      <charset val="186"/>
      <scheme val="minor"/>
    </font>
    <font>
      <b/>
      <sz val="11"/>
      <color theme="1"/>
      <name val="Calibri"/>
      <family val="2"/>
      <charset val="186"/>
      <scheme val="minor"/>
    </font>
    <font>
      <u/>
      <sz val="11"/>
      <color theme="10"/>
      <name val="Calibri"/>
      <family val="2"/>
      <charset val="186"/>
      <scheme val="minor"/>
    </font>
    <font>
      <u/>
      <sz val="11"/>
      <color theme="10"/>
      <name val="Calibri"/>
      <family val="2"/>
      <scheme val="minor"/>
    </font>
    <font>
      <sz val="11"/>
      <color theme="1"/>
      <name val="Calibri"/>
      <family val="2"/>
      <scheme val="minor"/>
    </font>
    <font>
      <sz val="12"/>
      <name val="Calibri"/>
      <family val="2"/>
      <scheme val="minor"/>
    </font>
    <font>
      <sz val="9"/>
      <name val="Calibri"/>
      <family val="2"/>
      <scheme val="minor"/>
    </font>
    <font>
      <sz val="11"/>
      <name val="Calibri"/>
      <family val="2"/>
      <scheme val="minor"/>
    </font>
    <font>
      <b/>
      <sz val="11"/>
      <name val="Calibri"/>
      <family val="2"/>
      <scheme val="minor"/>
    </font>
    <font>
      <sz val="9"/>
      <name val="Calibri Light"/>
      <family val="2"/>
      <scheme val="major"/>
    </font>
    <font>
      <sz val="9"/>
      <color theme="1"/>
      <name val="Calibri"/>
      <family val="2"/>
      <scheme val="minor"/>
    </font>
    <font>
      <b/>
      <sz val="11"/>
      <color theme="1"/>
      <name val="Calibri"/>
      <family val="2"/>
      <scheme val="minor"/>
    </font>
    <font>
      <i/>
      <sz val="11"/>
      <color rgb="FFAA322F"/>
      <name val="Calibri"/>
      <family val="2"/>
      <scheme val="minor"/>
    </font>
    <font>
      <b/>
      <sz val="11"/>
      <color rgb="FFAA322F"/>
      <name val="Calibri"/>
      <family val="2"/>
      <scheme val="minor"/>
    </font>
    <font>
      <sz val="11"/>
      <color rgb="FF000000"/>
      <name val="Calibri"/>
      <family val="2"/>
      <scheme val="minor"/>
    </font>
    <font>
      <b/>
      <sz val="11"/>
      <color rgb="FF000000"/>
      <name val="Calibri"/>
      <family val="2"/>
      <scheme val="minor"/>
    </font>
    <font>
      <b/>
      <sz val="11"/>
      <color theme="9"/>
      <name val="Calibri"/>
      <family val="2"/>
      <scheme val="minor"/>
    </font>
    <font>
      <sz val="11"/>
      <color rgb="FFFF0000"/>
      <name val="Calibri"/>
      <family val="2"/>
      <scheme val="minor"/>
    </font>
    <font>
      <b/>
      <sz val="20"/>
      <name val="Arial"/>
      <family val="2"/>
    </font>
    <font>
      <sz val="10"/>
      <name val="Arial"/>
      <family val="2"/>
    </font>
    <font>
      <sz val="11"/>
      <name val="Arial"/>
      <family val="2"/>
    </font>
    <font>
      <b/>
      <sz val="11"/>
      <color theme="1"/>
      <name val="Times New Roman"/>
      <family val="1"/>
    </font>
    <font>
      <b/>
      <sz val="12"/>
      <name val="Arial"/>
      <family val="2"/>
    </font>
    <font>
      <b/>
      <sz val="11"/>
      <name val="Arial"/>
      <family val="2"/>
    </font>
    <font>
      <b/>
      <sz val="14"/>
      <color theme="1"/>
      <name val="Calibri"/>
      <family val="2"/>
      <scheme val="minor"/>
    </font>
    <font>
      <b/>
      <sz val="14"/>
      <name val="Calibri"/>
      <family val="2"/>
      <scheme val="minor"/>
    </font>
    <font>
      <b/>
      <sz val="9"/>
      <name val="Calibri"/>
      <family val="2"/>
      <scheme val="minor"/>
    </font>
    <font>
      <strike/>
      <sz val="9"/>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strike/>
      <sz val="8"/>
      <color rgb="FFFF0000"/>
      <name val="Arial"/>
      <family val="2"/>
    </font>
    <font>
      <b/>
      <strike/>
      <sz val="8"/>
      <color rgb="FFFF0000"/>
      <name val="Arial"/>
      <family val="2"/>
    </font>
    <font>
      <strike/>
      <sz val="9"/>
      <color rgb="FFFF0000"/>
      <name val="Calibri"/>
      <family val="2"/>
      <scheme val="minor"/>
    </font>
    <font>
      <sz val="8"/>
      <name val="Calibri"/>
      <family val="2"/>
      <scheme val="minor"/>
    </font>
    <font>
      <sz val="9"/>
      <color rgb="FFFF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z val="11"/>
      <color theme="1"/>
      <name val="Calibri"/>
      <family val="2"/>
      <charset val="238"/>
      <scheme val="minor"/>
    </font>
    <font>
      <sz val="12"/>
      <color theme="1"/>
      <name val="Calibri"/>
      <family val="2"/>
      <scheme val="minor"/>
    </font>
    <font>
      <sz val="7"/>
      <name val="Calibri"/>
      <family val="2"/>
      <scheme val="minor"/>
    </font>
    <font>
      <b/>
      <sz val="12"/>
      <color rgb="FF000000"/>
      <name val="Calibri"/>
      <family val="2"/>
      <scheme val="minor"/>
    </font>
    <font>
      <u/>
      <sz val="11"/>
      <color rgb="FF008080"/>
      <name val="Calibri"/>
      <family val="2"/>
      <scheme val="minor"/>
    </font>
    <font>
      <b/>
      <sz val="11"/>
      <color theme="1"/>
      <name val="Segoe UI"/>
      <family val="2"/>
    </font>
    <font>
      <i/>
      <sz val="11"/>
      <name val="Calibri"/>
      <family val="2"/>
      <scheme val="minor"/>
    </font>
    <font>
      <i/>
      <strike/>
      <sz val="11"/>
      <color rgb="FFFF0000"/>
      <name val="Calibri"/>
      <family val="2"/>
      <scheme val="minor"/>
    </font>
    <font>
      <i/>
      <sz val="11"/>
      <color theme="9" tint="-0.249977111117893"/>
      <name val="Calibri"/>
      <family val="2"/>
      <scheme val="minor"/>
    </font>
    <font>
      <sz val="16"/>
      <color theme="1"/>
      <name val="Calibri"/>
      <family val="2"/>
      <scheme val="minor"/>
    </font>
    <font>
      <sz val="8.5"/>
      <color theme="1"/>
      <name val="Calibri"/>
      <family val="2"/>
      <scheme val="minor"/>
    </font>
    <font>
      <b/>
      <sz val="8.5"/>
      <color theme="1"/>
      <name val="Calibri"/>
      <family val="2"/>
      <scheme val="minor"/>
    </font>
    <font>
      <b/>
      <sz val="10"/>
      <name val="Calibri"/>
      <family val="2"/>
      <scheme val="minor"/>
    </font>
    <font>
      <sz val="8.5"/>
      <color theme="1"/>
      <name val="Segoe UI"/>
      <family val="2"/>
    </font>
    <font>
      <i/>
      <sz val="8"/>
      <color theme="1"/>
      <name val="Segoe UI"/>
      <family val="2"/>
    </font>
    <font>
      <b/>
      <i/>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sz val="8.5"/>
      <name val="Segoe UI"/>
      <family val="2"/>
    </font>
    <font>
      <b/>
      <sz val="8.5"/>
      <name val="Segoe UI"/>
      <family val="2"/>
    </font>
    <font>
      <b/>
      <sz val="8.5"/>
      <color theme="1"/>
      <name val="Segoe UI"/>
      <family val="2"/>
    </font>
    <font>
      <sz val="8.5"/>
      <color rgb="FF000000"/>
      <name val="Segoe UI"/>
      <family val="2"/>
    </font>
    <font>
      <i/>
      <sz val="8.5"/>
      <color theme="1"/>
      <name val="Segoe UI"/>
      <family val="2"/>
    </font>
    <font>
      <sz val="10"/>
      <name val="Calibri"/>
      <family val="2"/>
      <scheme val="minor"/>
    </font>
    <font>
      <sz val="8"/>
      <color theme="1"/>
      <name val="Segoe UI"/>
      <family val="2"/>
    </font>
    <font>
      <b/>
      <i/>
      <sz val="8"/>
      <color theme="1"/>
      <name val="Segoe UI"/>
      <family val="2"/>
    </font>
    <font>
      <sz val="8"/>
      <color theme="1"/>
      <name val="Verdana"/>
      <family val="2"/>
    </font>
    <font>
      <i/>
      <sz val="8.5"/>
      <color rgb="FF000000"/>
      <name val="Segoe UI"/>
      <family val="2"/>
    </font>
    <font>
      <sz val="10"/>
      <color theme="1"/>
      <name val="Times New Roman"/>
      <family val="1"/>
    </font>
    <font>
      <b/>
      <i/>
      <sz val="8.5"/>
      <color rgb="FF000000"/>
      <name val="Segoe UI"/>
      <family val="2"/>
    </font>
    <font>
      <sz val="7.5"/>
      <color theme="1"/>
      <name val="Calibri"/>
      <family val="2"/>
      <scheme val="minor"/>
    </font>
    <font>
      <sz val="7.5"/>
      <color rgb="FF000000"/>
      <name val="Segoe UI"/>
      <family val="2"/>
    </font>
    <font>
      <i/>
      <sz val="7.5"/>
      <color rgb="FF000000"/>
      <name val="Segoe UI"/>
      <family val="2"/>
    </font>
    <font>
      <b/>
      <i/>
      <sz val="7.5"/>
      <color rgb="FF000000"/>
      <name val="Segoe UI"/>
      <family val="2"/>
    </font>
    <font>
      <b/>
      <i/>
      <sz val="7.5"/>
      <color theme="1"/>
      <name val="Segoe UI"/>
      <family val="2"/>
    </font>
    <font>
      <b/>
      <sz val="14"/>
      <color theme="1"/>
      <name val="Arial"/>
      <family val="2"/>
    </font>
    <font>
      <sz val="11"/>
      <color rgb="FF000000"/>
      <name val="Segoe UI"/>
      <family val="2"/>
    </font>
    <font>
      <b/>
      <sz val="16"/>
      <color theme="1"/>
      <name val="Arial"/>
      <family val="2"/>
    </font>
    <font>
      <b/>
      <sz val="11"/>
      <color rgb="FF000000"/>
      <name val="Segoe UI"/>
      <family val="2"/>
    </font>
    <font>
      <i/>
      <sz val="11"/>
      <name val="Segoe UI"/>
      <family val="2"/>
    </font>
    <font>
      <sz val="11"/>
      <name val="Segoe UI"/>
      <family val="2"/>
    </font>
    <font>
      <sz val="11"/>
      <color rgb="FF1F497D"/>
      <name val="Calibri"/>
      <family val="2"/>
    </font>
    <font>
      <b/>
      <sz val="16"/>
      <color theme="1"/>
      <name val="Calibri"/>
      <family val="2"/>
      <scheme val="minor"/>
    </font>
    <font>
      <sz val="24"/>
      <color rgb="FF000000"/>
      <name val="Segoe UI"/>
      <family val="2"/>
    </font>
    <font>
      <b/>
      <sz val="8.5"/>
      <color rgb="FF000000"/>
      <name val="Segoe UI"/>
      <family val="2"/>
    </font>
    <font>
      <i/>
      <sz val="8.5"/>
      <name val="Segoe UI"/>
      <family val="2"/>
    </font>
    <font>
      <sz val="11"/>
      <color theme="1"/>
      <name val="Segoe UI"/>
      <family val="2"/>
    </font>
    <font>
      <i/>
      <sz val="11"/>
      <color theme="1"/>
      <name val="Segoe UI"/>
      <family val="2"/>
    </font>
    <font>
      <i/>
      <sz val="12"/>
      <color theme="1"/>
      <name val="Segoe UI"/>
      <family val="2"/>
    </font>
    <font>
      <b/>
      <sz val="12"/>
      <color theme="1"/>
      <name val="Segoe UI"/>
      <family val="2"/>
    </font>
    <font>
      <b/>
      <i/>
      <sz val="11"/>
      <color theme="1"/>
      <name val="Calibri"/>
      <family val="2"/>
      <scheme val="minor"/>
    </font>
    <font>
      <b/>
      <sz val="10"/>
      <color theme="1"/>
      <name val="Calibri"/>
      <family val="2"/>
      <scheme val="minor"/>
    </font>
    <font>
      <sz val="9"/>
      <color rgb="FF1F497D"/>
      <name val="Calibri"/>
      <family val="2"/>
    </font>
    <font>
      <sz val="9"/>
      <color theme="4" tint="-0.249977111117893"/>
      <name val="Calibri"/>
      <family val="2"/>
    </font>
    <font>
      <b/>
      <sz val="12"/>
      <color theme="1"/>
      <name val="Arial"/>
      <family val="2"/>
    </font>
    <font>
      <sz val="10"/>
      <color rgb="FF000000"/>
      <name val="Arial"/>
      <family val="2"/>
    </font>
    <font>
      <b/>
      <sz val="10"/>
      <color rgb="FF000000"/>
      <name val="Arial"/>
      <family val="2"/>
    </font>
    <font>
      <sz val="10"/>
      <color rgb="FF000000"/>
      <name val="Calibri"/>
      <family val="2"/>
      <scheme val="minor"/>
    </font>
    <font>
      <b/>
      <sz val="10"/>
      <color rgb="FF000000"/>
      <name val="Calibri"/>
      <family val="2"/>
      <scheme val="minor"/>
    </font>
    <font>
      <i/>
      <sz val="10"/>
      <name val="Calibri"/>
      <family val="2"/>
      <scheme val="minor"/>
    </font>
    <font>
      <i/>
      <sz val="10"/>
      <color rgb="FF000000"/>
      <name val="Calibri"/>
      <family val="2"/>
      <scheme val="minor"/>
    </font>
    <font>
      <i/>
      <sz val="10"/>
      <color theme="1"/>
      <name val="Calibri"/>
      <family val="2"/>
      <scheme val="minor"/>
    </font>
    <font>
      <i/>
      <sz val="10"/>
      <color theme="1"/>
      <name val="Arial"/>
      <family val="2"/>
    </font>
    <font>
      <b/>
      <sz val="16"/>
      <name val="Arial"/>
      <family val="2"/>
    </font>
    <font>
      <b/>
      <sz val="10"/>
      <name val="Arial"/>
      <family val="2"/>
    </font>
    <font>
      <sz val="10"/>
      <name val="Segoe UI"/>
      <family val="2"/>
    </font>
    <font>
      <sz val="10"/>
      <color rgb="FFFF0000"/>
      <name val="Arial"/>
      <family val="2"/>
    </font>
    <font>
      <u/>
      <sz val="10"/>
      <color rgb="FF008080"/>
      <name val="Arial"/>
      <family val="2"/>
    </font>
    <font>
      <i/>
      <sz val="10"/>
      <name val="Arial"/>
      <family val="2"/>
    </font>
    <font>
      <b/>
      <sz val="18"/>
      <color rgb="FFFF0000"/>
      <name val="Calibri"/>
      <family val="2"/>
      <scheme val="minor"/>
    </font>
    <font>
      <u/>
      <sz val="10"/>
      <name val="Arial"/>
      <family val="2"/>
    </font>
    <font>
      <sz val="8"/>
      <color rgb="FFFF0000"/>
      <name val="Segoe UI"/>
      <family val="2"/>
    </font>
    <font>
      <sz val="18"/>
      <color theme="1"/>
      <name val="Calibri"/>
      <family val="2"/>
      <scheme val="minor"/>
    </font>
    <font>
      <b/>
      <strike/>
      <sz val="16"/>
      <name val="Arial"/>
      <family val="2"/>
    </font>
    <font>
      <sz val="10"/>
      <color theme="0" tint="-0.499984740745262"/>
      <name val="Arial"/>
      <family val="2"/>
    </font>
    <font>
      <b/>
      <strike/>
      <sz val="14"/>
      <name val="Calibri"/>
      <family val="2"/>
      <scheme val="minor"/>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sz val="10"/>
      <color indexed="8"/>
      <name val="Verdana"/>
      <family val="2"/>
    </font>
    <font>
      <b/>
      <sz val="9"/>
      <name val="Verdana"/>
      <family val="2"/>
    </font>
    <font>
      <b/>
      <strike/>
      <sz val="9"/>
      <name val="Verdana"/>
      <family val="2"/>
    </font>
    <font>
      <sz val="10"/>
      <name val="Verdana"/>
      <family val="2"/>
    </font>
    <font>
      <b/>
      <sz val="10"/>
      <name val="Verdana"/>
      <family val="2"/>
    </font>
    <font>
      <sz val="11"/>
      <name val="Calibri"/>
      <family val="2"/>
      <charset val="238"/>
      <scheme val="minor"/>
    </font>
    <font>
      <sz val="9"/>
      <name val="Arial"/>
      <family val="2"/>
    </font>
    <font>
      <b/>
      <sz val="12"/>
      <name val="Calibri"/>
      <family val="2"/>
      <scheme val="minor"/>
    </font>
    <font>
      <b/>
      <sz val="10"/>
      <name val="Calibri"/>
      <family val="2"/>
      <charset val="238"/>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theme="1"/>
      <name val="Calibri"/>
      <family val="2"/>
      <charset val="186"/>
      <scheme val="minor"/>
    </font>
    <font>
      <sz val="11"/>
      <color rgb="FFC00000"/>
      <name val="Calibri"/>
      <family val="2"/>
      <scheme val="minor"/>
    </font>
    <font>
      <sz val="8"/>
      <name val="Calibri"/>
      <family val="2"/>
      <charset val="186"/>
      <scheme val="minor"/>
    </font>
    <font>
      <b/>
      <sz val="10"/>
      <name val="Calibri"/>
      <family val="2"/>
      <charset val="186"/>
      <scheme val="minor"/>
    </font>
    <font>
      <b/>
      <sz val="10"/>
      <color theme="1"/>
      <name val="Calibri"/>
      <family val="2"/>
      <charset val="186"/>
      <scheme val="minor"/>
    </font>
    <font>
      <sz val="8.5"/>
      <color theme="1"/>
      <name val="Segoe UI"/>
      <family val="2"/>
      <charset val="186"/>
    </font>
    <font>
      <i/>
      <sz val="8.5"/>
      <color theme="1"/>
      <name val="Segoe UI"/>
      <family val="2"/>
      <charset val="186"/>
    </font>
    <font>
      <sz val="9"/>
      <name val="Segoe UI"/>
      <family val="2"/>
    </font>
    <font>
      <b/>
      <sz val="8.5"/>
      <color rgb="FF000000"/>
      <name val="Segoe UI"/>
      <family val="2"/>
      <charset val="186"/>
    </font>
    <font>
      <b/>
      <sz val="11"/>
      <color rgb="FF000000"/>
      <name val="Calibri"/>
      <family val="2"/>
      <charset val="186"/>
      <scheme val="minor"/>
    </font>
    <font>
      <i/>
      <sz val="8"/>
      <color theme="1"/>
      <name val="Segoe UI"/>
      <family val="2"/>
      <charset val="186"/>
    </font>
    <font>
      <u/>
      <sz val="8.5"/>
      <color rgb="FF008080"/>
      <name val="Calibri"/>
      <family val="2"/>
      <scheme val="minor"/>
    </font>
    <font>
      <i/>
      <strike/>
      <sz val="8.5"/>
      <color rgb="FFFF0000"/>
      <name val="Segoe UI"/>
      <family val="2"/>
      <charset val="186"/>
    </font>
    <font>
      <strike/>
      <sz val="11"/>
      <color rgb="FFFF0000"/>
      <name val="Calibri"/>
      <family val="2"/>
      <charset val="186"/>
      <scheme val="minor"/>
    </font>
    <font>
      <u/>
      <sz val="11"/>
      <name val="Calibri"/>
      <family val="2"/>
      <scheme val="minor"/>
    </font>
    <font>
      <sz val="8"/>
      <color rgb="FF000000"/>
      <name val="Segoe UI"/>
      <family val="2"/>
    </font>
    <font>
      <strike/>
      <sz val="8"/>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0" tint="-0.499984740745262"/>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2" tint="-0.249977111117893"/>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18" fillId="5" borderId="4" applyNumberFormat="0" applyFill="0" applyBorder="0" applyAlignment="0" applyProtection="0">
      <alignment horizontal="left"/>
    </xf>
    <xf numFmtId="0" fontId="19" fillId="0" borderId="0">
      <alignment vertical="center"/>
    </xf>
    <xf numFmtId="0" fontId="22" fillId="0" borderId="0" applyNumberFormat="0" applyFill="0" applyBorder="0" applyAlignment="0" applyProtection="0"/>
    <xf numFmtId="0" fontId="19" fillId="0" borderId="0">
      <alignment vertical="center"/>
    </xf>
    <xf numFmtId="3" fontId="19" fillId="6" borderId="9" applyFont="0">
      <alignment horizontal="right" vertical="center"/>
      <protection locked="0"/>
    </xf>
    <xf numFmtId="0" fontId="56" fillId="0" borderId="0"/>
    <xf numFmtId="9" fontId="4" fillId="0" borderId="0" applyFont="0" applyFill="0" applyBorder="0" applyAlignment="0" applyProtection="0"/>
    <xf numFmtId="0" fontId="19" fillId="0" borderId="0"/>
    <xf numFmtId="0" fontId="19" fillId="0" borderId="0"/>
    <xf numFmtId="0" fontId="19" fillId="0" borderId="0"/>
    <xf numFmtId="0" fontId="121" fillId="5" borderId="10" applyFont="0" applyBorder="0">
      <alignment horizontal="center" wrapText="1"/>
    </xf>
    <xf numFmtId="9" fontId="152" fillId="0" borderId="0" applyFont="0" applyFill="0" applyBorder="0" applyAlignment="0" applyProtection="0"/>
  </cellStyleXfs>
  <cellXfs count="1244">
    <xf numFmtId="0" fontId="0" fillId="0" borderId="0" xfId="0"/>
    <xf numFmtId="0" fontId="4" fillId="0" borderId="0" xfId="3"/>
    <xf numFmtId="0" fontId="6" fillId="0" borderId="0" xfId="3" applyFont="1"/>
    <xf numFmtId="0" fontId="7" fillId="0" borderId="0" xfId="3" applyFont="1"/>
    <xf numFmtId="0" fontId="8" fillId="0" borderId="0" xfId="3" applyFont="1"/>
    <xf numFmtId="0" fontId="7" fillId="0" borderId="9" xfId="3" applyFont="1" applyBorder="1" applyAlignment="1">
      <alignment horizontal="center" vertical="center" wrapText="1"/>
    </xf>
    <xf numFmtId="0" fontId="7" fillId="0" borderId="9" xfId="3" applyFont="1" applyBorder="1" applyAlignment="1">
      <alignment vertical="center" wrapText="1"/>
    </xf>
    <xf numFmtId="0" fontId="7" fillId="0" borderId="9" xfId="3" applyFont="1" applyBorder="1" applyAlignment="1">
      <alignment horizontal="left" vertical="center" wrapText="1" indent="1"/>
    </xf>
    <xf numFmtId="0" fontId="9" fillId="0" borderId="0" xfId="3" applyFont="1"/>
    <xf numFmtId="0" fontId="7" fillId="2" borderId="9" xfId="3" applyFont="1" applyFill="1" applyBorder="1" applyAlignment="1">
      <alignment vertical="center" wrapText="1"/>
    </xf>
    <xf numFmtId="0" fontId="8" fillId="0" borderId="9" xfId="3" applyFont="1" applyBorder="1" applyAlignment="1">
      <alignment horizontal="center" vertical="center" wrapText="1"/>
    </xf>
    <xf numFmtId="0" fontId="8" fillId="0" borderId="9" xfId="3" applyFont="1" applyBorder="1" applyAlignment="1">
      <alignment vertical="center" wrapText="1"/>
    </xf>
    <xf numFmtId="0" fontId="10" fillId="0" borderId="0" xfId="3" applyFont="1"/>
    <xf numFmtId="0" fontId="11" fillId="0" borderId="0" xfId="3" applyFont="1"/>
    <xf numFmtId="0" fontId="12" fillId="0" borderId="0" xfId="3" applyFont="1" applyAlignment="1">
      <alignment vertical="center" wrapText="1"/>
    </xf>
    <xf numFmtId="0" fontId="13" fillId="0" borderId="5" xfId="3" applyFont="1" applyBorder="1" applyAlignment="1">
      <alignment vertical="center" wrapText="1"/>
    </xf>
    <xf numFmtId="0" fontId="4" fillId="0" borderId="9" xfId="3" applyBorder="1" applyAlignment="1">
      <alignment horizontal="center" vertical="center" wrapText="1"/>
    </xf>
    <xf numFmtId="0" fontId="12" fillId="0" borderId="7" xfId="3" applyFont="1" applyBorder="1" applyAlignment="1">
      <alignment vertical="center" wrapText="1"/>
    </xf>
    <xf numFmtId="0" fontId="12" fillId="0" borderId="8" xfId="3" applyFont="1" applyBorder="1" applyAlignment="1">
      <alignment vertical="center" wrapText="1"/>
    </xf>
    <xf numFmtId="0" fontId="11" fillId="3" borderId="9" xfId="3" applyFont="1" applyFill="1" applyBorder="1" applyAlignment="1">
      <alignment vertical="center" wrapText="1"/>
    </xf>
    <xf numFmtId="0" fontId="14" fillId="0" borderId="9" xfId="3" applyFont="1" applyBorder="1" applyAlignment="1">
      <alignment horizontal="center" vertical="center" wrapText="1"/>
    </xf>
    <xf numFmtId="0" fontId="14" fillId="0" borderId="9" xfId="3" applyFont="1" applyBorder="1" applyAlignment="1">
      <alignment vertical="center" wrapText="1"/>
    </xf>
    <xf numFmtId="0" fontId="15" fillId="3" borderId="9" xfId="3" applyFont="1" applyFill="1" applyBorder="1" applyAlignment="1">
      <alignment horizontal="center" vertical="center" wrapText="1"/>
    </xf>
    <xf numFmtId="0" fontId="14" fillId="0" borderId="9" xfId="3" applyFont="1" applyBorder="1" applyAlignment="1">
      <alignment horizontal="justify" vertical="center" wrapText="1"/>
    </xf>
    <xf numFmtId="0" fontId="7" fillId="0" borderId="9" xfId="3" applyFont="1" applyBorder="1" applyAlignment="1">
      <alignment horizontal="justify" vertical="center" wrapText="1"/>
    </xf>
    <xf numFmtId="0" fontId="17" fillId="0" borderId="0" xfId="3" applyFont="1"/>
    <xf numFmtId="0" fontId="17" fillId="0" borderId="9" xfId="3" applyFont="1" applyBorder="1" applyAlignment="1">
      <alignment horizontal="center" vertical="center" wrapText="1"/>
    </xf>
    <xf numFmtId="0" fontId="7" fillId="0" borderId="10" xfId="3" applyFont="1" applyBorder="1" applyAlignment="1">
      <alignment vertical="center" wrapText="1"/>
    </xf>
    <xf numFmtId="0" fontId="4" fillId="0" borderId="9" xfId="3" applyBorder="1"/>
    <xf numFmtId="0" fontId="14" fillId="0" borderId="0" xfId="3" applyFont="1" applyAlignment="1">
      <alignment horizontal="center" vertical="center" wrapText="1"/>
    </xf>
    <xf numFmtId="0" fontId="14" fillId="0" borderId="10" xfId="3" applyFont="1" applyBorder="1" applyAlignment="1">
      <alignment horizontal="left" vertical="center" wrapText="1"/>
    </xf>
    <xf numFmtId="0" fontId="4" fillId="0" borderId="7" xfId="3" applyBorder="1"/>
    <xf numFmtId="0" fontId="14" fillId="0" borderId="8" xfId="3" applyFont="1" applyBorder="1" applyAlignment="1">
      <alignment horizontal="center" vertical="center" wrapText="1"/>
    </xf>
    <xf numFmtId="0" fontId="14" fillId="0" borderId="9" xfId="3" applyFont="1" applyBorder="1" applyAlignment="1">
      <alignment horizontal="left" vertical="center" wrapText="1"/>
    </xf>
    <xf numFmtId="0" fontId="18" fillId="0" borderId="0" xfId="4" applyFill="1" applyBorder="1" applyAlignment="1"/>
    <xf numFmtId="0" fontId="20" fillId="0" borderId="0" xfId="5" applyFont="1">
      <alignment vertical="center"/>
    </xf>
    <xf numFmtId="0" fontId="9" fillId="0" borderId="0" xfId="5" applyFont="1" applyAlignment="1">
      <alignment vertical="center" wrapText="1"/>
    </xf>
    <xf numFmtId="0" fontId="21" fillId="0" borderId="0" xfId="3" applyFont="1"/>
    <xf numFmtId="0" fontId="23" fillId="0" borderId="0" xfId="6" applyFont="1" applyFill="1" applyBorder="1" applyAlignment="1">
      <alignment horizontal="left" vertical="center"/>
    </xf>
    <xf numFmtId="0" fontId="20" fillId="0" borderId="0" xfId="7" applyFont="1">
      <alignment vertical="center"/>
    </xf>
    <xf numFmtId="0" fontId="4" fillId="0" borderId="9" xfId="3" applyBorder="1" applyAlignment="1">
      <alignment horizontal="center"/>
    </xf>
    <xf numFmtId="0" fontId="7" fillId="0" borderId="9" xfId="5" quotePrefix="1" applyFont="1" applyBorder="1" applyAlignment="1">
      <alignment horizontal="center" vertical="center"/>
    </xf>
    <xf numFmtId="0" fontId="4" fillId="0" borderId="9" xfId="3" applyBorder="1" applyAlignment="1">
      <alignment horizontal="center" vertical="center"/>
    </xf>
    <xf numFmtId="0" fontId="7" fillId="0" borderId="9" xfId="5" applyFont="1" applyBorder="1" applyAlignment="1">
      <alignment horizontal="center" vertical="center" wrapText="1"/>
    </xf>
    <xf numFmtId="0" fontId="24" fillId="0" borderId="0" xfId="3" applyFont="1"/>
    <xf numFmtId="0" fontId="4" fillId="0" borderId="9" xfId="3" applyBorder="1" applyAlignment="1">
      <alignment vertical="center" wrapText="1"/>
    </xf>
    <xf numFmtId="0" fontId="4" fillId="0" borderId="13" xfId="3" applyBorder="1" applyAlignment="1">
      <alignment horizontal="center" vertical="center" wrapText="1"/>
    </xf>
    <xf numFmtId="0" fontId="8" fillId="0" borderId="0" xfId="3" applyFont="1" applyAlignment="1">
      <alignment vertical="center"/>
    </xf>
    <xf numFmtId="0" fontId="25" fillId="0" borderId="0" xfId="3" applyFont="1" applyAlignment="1">
      <alignment vertical="center"/>
    </xf>
    <xf numFmtId="0" fontId="10" fillId="7" borderId="9" xfId="3" applyFont="1" applyFill="1" applyBorder="1" applyAlignment="1">
      <alignment horizontal="center" vertical="center" wrapText="1"/>
    </xf>
    <xf numFmtId="0" fontId="6" fillId="7" borderId="9" xfId="3" applyFont="1" applyFill="1" applyBorder="1" applyAlignment="1">
      <alignment horizontal="center" vertical="center" wrapText="1"/>
    </xf>
    <xf numFmtId="0" fontId="10" fillId="7" borderId="15" xfId="3" applyFont="1" applyFill="1" applyBorder="1" applyAlignment="1">
      <alignment horizontal="center" vertical="center" wrapText="1"/>
    </xf>
    <xf numFmtId="0" fontId="10" fillId="0" borderId="9" xfId="3" quotePrefix="1" applyFont="1" applyBorder="1" applyAlignment="1">
      <alignment horizontal="center"/>
    </xf>
    <xf numFmtId="0" fontId="26" fillId="4" borderId="9" xfId="5" applyFont="1" applyFill="1" applyBorder="1" applyAlignment="1">
      <alignment horizontal="left" vertical="center" wrapText="1" indent="1"/>
    </xf>
    <xf numFmtId="3" fontId="6" fillId="4" borderId="9" xfId="8" applyFont="1" applyFill="1" applyAlignment="1">
      <alignment horizontal="center" vertical="center"/>
      <protection locked="0"/>
    </xf>
    <xf numFmtId="0" fontId="10" fillId="4" borderId="9" xfId="3" applyFont="1" applyFill="1" applyBorder="1"/>
    <xf numFmtId="0" fontId="10" fillId="0" borderId="9" xfId="3" applyFont="1" applyBorder="1"/>
    <xf numFmtId="0" fontId="6" fillId="5" borderId="9" xfId="5" applyFont="1" applyFill="1" applyBorder="1" applyAlignment="1">
      <alignment horizontal="left" vertical="center" wrapText="1" indent="2"/>
    </xf>
    <xf numFmtId="3" fontId="6" fillId="0" borderId="9" xfId="8" applyFont="1" applyFill="1" applyAlignment="1">
      <alignment horizontal="center" vertical="center" wrapText="1"/>
      <protection locked="0"/>
    </xf>
    <xf numFmtId="3" fontId="6" fillId="0" borderId="9" xfId="8" quotePrefix="1" applyFont="1" applyFill="1" applyAlignment="1">
      <alignment horizontal="center" vertical="center" wrapText="1"/>
      <protection locked="0"/>
    </xf>
    <xf numFmtId="0" fontId="6" fillId="0" borderId="9" xfId="5" applyFont="1" applyBorder="1" applyAlignment="1">
      <alignment horizontal="left" vertical="center" wrapText="1" indent="3"/>
    </xf>
    <xf numFmtId="0" fontId="10" fillId="0" borderId="9" xfId="3" quotePrefix="1" applyFont="1" applyBorder="1" applyAlignment="1">
      <alignment horizontal="center" vertical="center"/>
    </xf>
    <xf numFmtId="3" fontId="27" fillId="8" borderId="9" xfId="8" applyFont="1" applyFill="1" applyAlignment="1">
      <alignment horizontal="center" vertical="center"/>
      <protection locked="0"/>
    </xf>
    <xf numFmtId="0" fontId="4" fillId="7" borderId="9" xfId="3" applyFill="1" applyBorder="1" applyAlignment="1">
      <alignment horizontal="center" vertical="center" wrapText="1"/>
    </xf>
    <xf numFmtId="0" fontId="4" fillId="0" borderId="9" xfId="3" quotePrefix="1" applyBorder="1" applyAlignment="1">
      <alignment horizontal="center" vertical="center"/>
    </xf>
    <xf numFmtId="0" fontId="7" fillId="0" borderId="9" xfId="5" applyFont="1" applyBorder="1" applyAlignment="1">
      <alignment horizontal="left" vertical="center" wrapText="1" indent="1"/>
    </xf>
    <xf numFmtId="3" fontId="7" fillId="0" borderId="9" xfId="8" applyFont="1" applyFill="1" applyAlignment="1">
      <alignment horizontal="center" vertical="center"/>
      <protection locked="0"/>
    </xf>
    <xf numFmtId="0" fontId="4" fillId="0" borderId="0" xfId="3" applyAlignment="1">
      <alignment horizontal="center" vertical="center"/>
    </xf>
    <xf numFmtId="0" fontId="4" fillId="9" borderId="9" xfId="3" applyFill="1" applyBorder="1" applyAlignment="1">
      <alignment vertical="center" wrapText="1"/>
    </xf>
    <xf numFmtId="0" fontId="4" fillId="9" borderId="12" xfId="3" applyFill="1" applyBorder="1" applyAlignment="1">
      <alignment vertical="center" wrapText="1"/>
    </xf>
    <xf numFmtId="0" fontId="28" fillId="9" borderId="9" xfId="3" applyFont="1" applyFill="1" applyBorder="1" applyAlignment="1">
      <alignment vertical="center" wrapText="1"/>
    </xf>
    <xf numFmtId="0" fontId="4" fillId="0" borderId="0" xfId="3" applyAlignment="1">
      <alignment horizontal="justify"/>
    </xf>
    <xf numFmtId="0" fontId="4" fillId="7" borderId="9" xfId="3" applyFill="1" applyBorder="1" applyAlignment="1">
      <alignment vertical="center" wrapText="1"/>
    </xf>
    <xf numFmtId="0" fontId="4" fillId="0" borderId="12" xfId="3" applyBorder="1" applyAlignment="1">
      <alignment vertical="center" wrapText="1"/>
    </xf>
    <xf numFmtId="0" fontId="28" fillId="0" borderId="9" xfId="3" applyFont="1" applyBorder="1" applyAlignment="1">
      <alignment vertical="center" wrapText="1"/>
    </xf>
    <xf numFmtId="0" fontId="28" fillId="7" borderId="9" xfId="3" applyFont="1" applyFill="1" applyBorder="1" applyAlignment="1">
      <alignment vertical="center" wrapText="1"/>
    </xf>
    <xf numFmtId="49" fontId="4" fillId="0" borderId="9" xfId="3" applyNumberFormat="1" applyBorder="1" applyAlignment="1">
      <alignment horizontal="center" vertical="center"/>
    </xf>
    <xf numFmtId="49" fontId="11" fillId="0" borderId="9" xfId="3" applyNumberFormat="1" applyFont="1" applyBorder="1" applyAlignment="1">
      <alignment horizontal="center" vertical="center"/>
    </xf>
    <xf numFmtId="0" fontId="11" fillId="7" borderId="9" xfId="3" applyFont="1" applyFill="1" applyBorder="1" applyAlignment="1">
      <alignment vertical="center" wrapText="1"/>
    </xf>
    <xf numFmtId="0" fontId="11" fillId="0" borderId="9" xfId="3" applyFont="1" applyBorder="1" applyAlignment="1">
      <alignment horizontal="center" vertical="center"/>
    </xf>
    <xf numFmtId="0" fontId="33" fillId="0" borderId="0" xfId="3" applyFont="1" applyAlignment="1">
      <alignment horizontal="center" vertical="center"/>
    </xf>
    <xf numFmtId="0" fontId="34" fillId="0" borderId="0" xfId="3" applyFont="1"/>
    <xf numFmtId="0" fontId="7" fillId="7" borderId="9" xfId="3" applyFont="1" applyFill="1" applyBorder="1" applyAlignment="1">
      <alignment horizontal="center" vertical="center" wrapText="1"/>
    </xf>
    <xf numFmtId="0" fontId="11" fillId="7" borderId="9" xfId="3" applyFont="1" applyFill="1" applyBorder="1" applyAlignment="1">
      <alignment horizontal="center" vertical="center" wrapText="1"/>
    </xf>
    <xf numFmtId="0" fontId="11" fillId="0" borderId="9" xfId="3" applyFont="1" applyBorder="1" applyAlignment="1">
      <alignment vertical="center" wrapText="1"/>
    </xf>
    <xf numFmtId="0" fontId="4" fillId="4" borderId="9" xfId="3" applyFill="1" applyBorder="1" applyAlignment="1">
      <alignment vertical="center" wrapText="1"/>
    </xf>
    <xf numFmtId="0" fontId="35" fillId="7" borderId="9" xfId="3" applyFont="1" applyFill="1" applyBorder="1" applyAlignment="1">
      <alignment vertical="center" wrapText="1"/>
    </xf>
    <xf numFmtId="0" fontId="4" fillId="0" borderId="9" xfId="3" applyBorder="1" applyAlignment="1">
      <alignment vertical="top" wrapText="1"/>
    </xf>
    <xf numFmtId="0" fontId="35" fillId="0" borderId="9" xfId="3" applyFont="1" applyBorder="1" applyAlignment="1">
      <alignment horizontal="left" vertical="center"/>
    </xf>
    <xf numFmtId="0" fontId="35" fillId="0" borderId="9" xfId="3" applyFont="1" applyBorder="1" applyAlignment="1">
      <alignment horizontal="center" vertical="center"/>
    </xf>
    <xf numFmtId="0" fontId="35" fillId="0" borderId="9" xfId="3" applyFont="1" applyBorder="1" applyAlignment="1">
      <alignment vertical="center"/>
    </xf>
    <xf numFmtId="0" fontId="4" fillId="0" borderId="0" xfId="3" applyAlignment="1">
      <alignment horizontal="center"/>
    </xf>
    <xf numFmtId="0" fontId="4" fillId="0" borderId="5" xfId="3" applyBorder="1" applyAlignment="1">
      <alignment horizontal="right" vertical="top"/>
    </xf>
    <xf numFmtId="0" fontId="4" fillId="0" borderId="0" xfId="3" applyAlignment="1">
      <alignment horizontal="right" vertical="top"/>
    </xf>
    <xf numFmtId="0" fontId="28" fillId="0" borderId="0" xfId="3" applyFont="1"/>
    <xf numFmtId="0" fontId="4" fillId="0" borderId="0" xfId="3" applyAlignment="1">
      <alignment vertical="center"/>
    </xf>
    <xf numFmtId="0" fontId="36" fillId="0" borderId="0" xfId="3" applyFont="1"/>
    <xf numFmtId="0" fontId="37" fillId="0" borderId="0" xfId="3" applyFont="1"/>
    <xf numFmtId="0" fontId="38" fillId="0" borderId="0" xfId="3" applyFont="1" applyAlignment="1">
      <alignment vertical="center"/>
    </xf>
    <xf numFmtId="0" fontId="39" fillId="0" borderId="0" xfId="3" applyFont="1" applyAlignment="1">
      <alignment horizontal="center" vertical="center" wrapText="1"/>
    </xf>
    <xf numFmtId="0" fontId="39" fillId="0" borderId="0" xfId="3" applyFont="1" applyAlignment="1">
      <alignment horizontal="justify" vertical="center" wrapText="1"/>
    </xf>
    <xf numFmtId="0" fontId="40" fillId="0" borderId="9" xfId="3" applyFont="1" applyBorder="1" applyAlignment="1">
      <alignment horizontal="center" vertical="center" wrapText="1"/>
    </xf>
    <xf numFmtId="0" fontId="41" fillId="10" borderId="9" xfId="3" applyFont="1" applyFill="1" applyBorder="1" applyAlignment="1">
      <alignment horizontal="center" vertical="center" wrapText="1"/>
    </xf>
    <xf numFmtId="0" fontId="40" fillId="0" borderId="11" xfId="3" applyFont="1" applyBorder="1" applyAlignment="1">
      <alignment horizontal="center" vertical="center" wrapText="1"/>
    </xf>
    <xf numFmtId="0" fontId="40" fillId="0" borderId="12" xfId="3" applyFont="1" applyBorder="1" applyAlignment="1">
      <alignment horizontal="center" vertical="center" wrapText="1"/>
    </xf>
    <xf numFmtId="0" fontId="40" fillId="0" borderId="9" xfId="3" applyFont="1" applyBorder="1" applyAlignment="1">
      <alignment horizontal="left" vertical="center" wrapText="1"/>
    </xf>
    <xf numFmtId="0" fontId="44" fillId="10" borderId="9" xfId="3" applyFont="1" applyFill="1" applyBorder="1" applyAlignment="1">
      <alignment horizontal="center" vertical="center" wrapText="1"/>
    </xf>
    <xf numFmtId="0" fontId="43" fillId="0" borderId="9" xfId="3" applyFont="1" applyBorder="1" applyAlignment="1">
      <alignment horizontal="center" vertical="center" wrapText="1"/>
    </xf>
    <xf numFmtId="0" fontId="40" fillId="11" borderId="9" xfId="3" applyFont="1" applyFill="1" applyBorder="1" applyAlignment="1">
      <alignment horizontal="center" vertical="center" wrapText="1"/>
    </xf>
    <xf numFmtId="0" fontId="41" fillId="11" borderId="9" xfId="3" applyFont="1" applyFill="1" applyBorder="1" applyAlignment="1">
      <alignment horizontal="left" vertical="center" wrapText="1"/>
    </xf>
    <xf numFmtId="0" fontId="44" fillId="12" borderId="9" xfId="3" applyFont="1" applyFill="1" applyBorder="1" applyAlignment="1">
      <alignment horizontal="center" vertical="center" wrapText="1"/>
    </xf>
    <xf numFmtId="0" fontId="43" fillId="11" borderId="9" xfId="3" applyFont="1" applyFill="1" applyBorder="1" applyAlignment="1">
      <alignment horizontal="center" vertical="center" wrapText="1"/>
    </xf>
    <xf numFmtId="0" fontId="41" fillId="0" borderId="9" xfId="3" applyFont="1" applyBorder="1" applyAlignment="1">
      <alignment horizontal="left" vertical="center" wrapText="1"/>
    </xf>
    <xf numFmtId="0" fontId="40" fillId="0" borderId="9" xfId="3" applyFont="1" applyBorder="1" applyAlignment="1">
      <alignment horizontal="justify" vertical="center" wrapText="1"/>
    </xf>
    <xf numFmtId="0" fontId="44" fillId="10" borderId="9" xfId="3" applyFont="1" applyFill="1" applyBorder="1" applyAlignment="1">
      <alignment horizontal="justify" vertical="center" wrapText="1"/>
    </xf>
    <xf numFmtId="0" fontId="40" fillId="13" borderId="9" xfId="3" applyFont="1" applyFill="1" applyBorder="1" applyAlignment="1">
      <alignment horizontal="center" vertical="center" wrapText="1"/>
    </xf>
    <xf numFmtId="0" fontId="43" fillId="13" borderId="9" xfId="3" applyFont="1" applyFill="1" applyBorder="1" applyAlignment="1">
      <alignment horizontal="center" vertical="center" wrapText="1"/>
    </xf>
    <xf numFmtId="0" fontId="43" fillId="0" borderId="9" xfId="3" applyFont="1" applyBorder="1" applyAlignment="1">
      <alignment horizontal="left" vertical="center" wrapText="1"/>
    </xf>
    <xf numFmtId="0" fontId="45" fillId="8" borderId="9" xfId="3" applyFont="1" applyFill="1" applyBorder="1" applyAlignment="1">
      <alignment horizontal="justify" vertical="center" wrapText="1"/>
    </xf>
    <xf numFmtId="0" fontId="40" fillId="0" borderId="9" xfId="3" applyFont="1" applyBorder="1" applyAlignment="1">
      <alignment vertical="top" wrapText="1"/>
    </xf>
    <xf numFmtId="0" fontId="43" fillId="0" borderId="9" xfId="3" applyFont="1" applyBorder="1" applyAlignment="1">
      <alignment horizontal="justify" vertical="center" wrapText="1"/>
    </xf>
    <xf numFmtId="0" fontId="6" fillId="0" borderId="9" xfId="3" applyFont="1" applyBorder="1" applyAlignment="1">
      <alignment horizontal="center" vertical="center"/>
    </xf>
    <xf numFmtId="0" fontId="6" fillId="0" borderId="9" xfId="3" applyFont="1" applyBorder="1" applyAlignment="1">
      <alignment horizontal="justify" vertical="center"/>
    </xf>
    <xf numFmtId="0" fontId="6" fillId="0" borderId="9" xfId="3" applyFont="1" applyBorder="1" applyAlignment="1">
      <alignment vertical="center"/>
    </xf>
    <xf numFmtId="0" fontId="6" fillId="0" borderId="9" xfId="3" applyFont="1" applyBorder="1" applyAlignment="1">
      <alignment horizontal="center" vertical="center" wrapText="1"/>
    </xf>
    <xf numFmtId="0" fontId="6" fillId="0" borderId="9" xfId="3" applyFont="1" applyBorder="1" applyAlignment="1">
      <alignment vertical="center" wrapText="1"/>
    </xf>
    <xf numFmtId="0" fontId="26" fillId="0" borderId="9" xfId="3" applyFont="1" applyBorder="1" applyAlignment="1">
      <alignment horizontal="center" vertical="center"/>
    </xf>
    <xf numFmtId="0" fontId="26" fillId="0" borderId="9" xfId="3" applyFont="1" applyBorder="1" applyAlignment="1">
      <alignment horizontal="justify" vertical="center"/>
    </xf>
    <xf numFmtId="0" fontId="26" fillId="0" borderId="9" xfId="3" applyFont="1" applyBorder="1" applyAlignment="1">
      <alignment vertical="center" wrapText="1"/>
    </xf>
    <xf numFmtId="0" fontId="6" fillId="0" borderId="9" xfId="3" applyFont="1" applyBorder="1" applyAlignment="1">
      <alignment horizontal="justify" vertical="center" wrapText="1"/>
    </xf>
    <xf numFmtId="0" fontId="17" fillId="0" borderId="0" xfId="3" applyFont="1" applyAlignment="1">
      <alignment wrapText="1"/>
    </xf>
    <xf numFmtId="0" fontId="26" fillId="0" borderId="9" xfId="3" applyFont="1" applyBorder="1" applyAlignment="1">
      <alignment horizontal="justify" vertical="center" wrapText="1"/>
    </xf>
    <xf numFmtId="0" fontId="6" fillId="0" borderId="9" xfId="3" applyFont="1" applyBorder="1" applyAlignment="1">
      <alignment horizontal="left" vertical="center" wrapText="1" indent="1"/>
    </xf>
    <xf numFmtId="0" fontId="50" fillId="0" borderId="0" xfId="3" applyFont="1" applyAlignment="1">
      <alignment vertical="center"/>
    </xf>
    <xf numFmtId="0" fontId="51" fillId="0" borderId="0" xfId="3" applyFont="1" applyAlignment="1">
      <alignment vertical="center"/>
    </xf>
    <xf numFmtId="0" fontId="52" fillId="0" borderId="0" xfId="3" applyFont="1" applyAlignment="1">
      <alignment vertical="center"/>
    </xf>
    <xf numFmtId="0" fontId="53" fillId="0" borderId="16" xfId="3" applyFont="1" applyBorder="1" applyAlignment="1">
      <alignment vertical="center"/>
    </xf>
    <xf numFmtId="0" fontId="15" fillId="0" borderId="0" xfId="3" applyFont="1" applyAlignment="1">
      <alignment vertical="center" wrapText="1"/>
    </xf>
    <xf numFmtId="0" fontId="15" fillId="0" borderId="9" xfId="3" applyFont="1" applyBorder="1" applyAlignment="1">
      <alignment horizontal="center" vertical="center" wrapText="1"/>
    </xf>
    <xf numFmtId="0" fontId="4" fillId="0" borderId="9" xfId="3" applyBorder="1" applyAlignment="1">
      <alignment vertical="center"/>
    </xf>
    <xf numFmtId="0" fontId="14" fillId="0" borderId="9" xfId="3" applyFont="1" applyBorder="1" applyAlignment="1">
      <alignment horizontal="left" vertical="center" wrapText="1" indent="1"/>
    </xf>
    <xf numFmtId="0" fontId="15" fillId="0" borderId="9" xfId="3" applyFont="1" applyBorder="1" applyAlignment="1">
      <alignment vertical="center" wrapText="1"/>
    </xf>
    <xf numFmtId="0" fontId="15" fillId="9" borderId="10" xfId="3" applyFont="1" applyFill="1" applyBorder="1" applyAlignment="1">
      <alignment vertical="center" wrapText="1"/>
    </xf>
    <xf numFmtId="0" fontId="15" fillId="9" borderId="12" xfId="3" applyFont="1" applyFill="1" applyBorder="1" applyAlignment="1">
      <alignment vertical="center" wrapText="1"/>
    </xf>
    <xf numFmtId="0" fontId="15" fillId="9" borderId="9" xfId="3" applyFont="1" applyFill="1" applyBorder="1" applyAlignment="1">
      <alignment vertical="center" wrapText="1"/>
    </xf>
    <xf numFmtId="0" fontId="15" fillId="9" borderId="9" xfId="3" applyFont="1" applyFill="1" applyBorder="1" applyAlignment="1">
      <alignment horizontal="center" vertical="center" wrapText="1"/>
    </xf>
    <xf numFmtId="0" fontId="7" fillId="0" borderId="9" xfId="3" applyFont="1" applyBorder="1" applyAlignment="1">
      <alignment horizontal="center" vertical="center"/>
    </xf>
    <xf numFmtId="0" fontId="55" fillId="0" borderId="0" xfId="3" applyFont="1" applyAlignment="1">
      <alignment vertical="center" wrapText="1"/>
    </xf>
    <xf numFmtId="0" fontId="54" fillId="0" borderId="9" xfId="3" applyFont="1" applyBorder="1" applyAlignment="1">
      <alignment vertical="center"/>
    </xf>
    <xf numFmtId="0" fontId="54" fillId="0" borderId="9" xfId="3" applyFont="1" applyBorder="1" applyAlignment="1">
      <alignment horizontal="center" vertical="center" wrapText="1"/>
    </xf>
    <xf numFmtId="0" fontId="54" fillId="0" borderId="9" xfId="3" applyFont="1" applyBorder="1" applyAlignment="1">
      <alignment vertical="center" wrapText="1"/>
    </xf>
    <xf numFmtId="0" fontId="7" fillId="0" borderId="9" xfId="3" applyFont="1" applyBorder="1" applyAlignment="1">
      <alignment vertical="center"/>
    </xf>
    <xf numFmtId="0" fontId="53" fillId="0" borderId="0" xfId="3" applyFont="1"/>
    <xf numFmtId="0" fontId="53" fillId="0" borderId="0" xfId="3" applyFont="1" applyAlignment="1">
      <alignment vertical="center" wrapText="1"/>
    </xf>
    <xf numFmtId="0" fontId="11" fillId="0" borderId="12" xfId="3" applyFont="1" applyBorder="1" applyAlignment="1">
      <alignment horizontal="center" vertical="center"/>
    </xf>
    <xf numFmtId="0" fontId="14" fillId="0" borderId="15" xfId="3" applyFont="1" applyBorder="1" applyAlignment="1">
      <alignment horizontal="center" vertical="center" wrapText="1"/>
    </xf>
    <xf numFmtId="0" fontId="7" fillId="0" borderId="9" xfId="3" quotePrefix="1" applyFont="1" applyBorder="1"/>
    <xf numFmtId="0" fontId="55" fillId="0" borderId="0" xfId="3" applyFont="1"/>
    <xf numFmtId="0" fontId="4" fillId="0" borderId="9" xfId="3" quotePrefix="1" applyBorder="1" applyAlignment="1">
      <alignment wrapText="1"/>
    </xf>
    <xf numFmtId="0" fontId="7" fillId="0" borderId="9" xfId="3" quotePrefix="1" applyFont="1" applyBorder="1" applyAlignment="1">
      <alignment wrapText="1"/>
    </xf>
    <xf numFmtId="0" fontId="4" fillId="0" borderId="9" xfId="3" quotePrefix="1" applyBorder="1"/>
    <xf numFmtId="0" fontId="15" fillId="0" borderId="0" xfId="3" applyFont="1"/>
    <xf numFmtId="0" fontId="4" fillId="0" borderId="5" xfId="3" applyBorder="1"/>
    <xf numFmtId="0" fontId="7" fillId="0" borderId="9" xfId="9" applyFont="1" applyBorder="1" applyAlignment="1">
      <alignment vertical="center" wrapText="1"/>
    </xf>
    <xf numFmtId="0" fontId="7" fillId="4" borderId="9" xfId="3" applyFont="1" applyFill="1" applyBorder="1" applyAlignment="1">
      <alignment horizontal="center"/>
    </xf>
    <xf numFmtId="0" fontId="7" fillId="4" borderId="9" xfId="3" quotePrefix="1" applyFont="1" applyFill="1" applyBorder="1" applyAlignment="1">
      <alignment wrapText="1"/>
    </xf>
    <xf numFmtId="0" fontId="14" fillId="7" borderId="9" xfId="3" applyFont="1" applyFill="1" applyBorder="1" applyAlignment="1">
      <alignment vertical="center" wrapText="1"/>
    </xf>
    <xf numFmtId="0" fontId="7" fillId="0" borderId="9" xfId="3" applyFont="1" applyBorder="1" applyAlignment="1">
      <alignment horizontal="justify" vertical="top"/>
    </xf>
    <xf numFmtId="0" fontId="7" fillId="0" borderId="9" xfId="9" applyFont="1" applyBorder="1" applyAlignment="1">
      <alignment horizontal="justify" vertical="top"/>
    </xf>
    <xf numFmtId="0" fontId="14" fillId="7" borderId="9" xfId="3" applyFont="1" applyFill="1" applyBorder="1" applyAlignment="1">
      <alignment horizontal="center" vertical="center" wrapText="1"/>
    </xf>
    <xf numFmtId="0" fontId="4" fillId="0" borderId="9" xfId="3" applyBorder="1" applyAlignment="1">
      <alignment horizontal="left" vertical="center" wrapText="1" indent="1"/>
    </xf>
    <xf numFmtId="0" fontId="4" fillId="4" borderId="9" xfId="3" applyFill="1" applyBorder="1" applyAlignment="1">
      <alignment horizontal="center" vertical="center"/>
    </xf>
    <xf numFmtId="0" fontId="11" fillId="4" borderId="9" xfId="3" applyFont="1" applyFill="1" applyBorder="1" applyAlignment="1">
      <alignment horizontal="justify" vertical="top"/>
    </xf>
    <xf numFmtId="0" fontId="7" fillId="0" borderId="9" xfId="3" applyFont="1" applyBorder="1"/>
    <xf numFmtId="0" fontId="7" fillId="0" borderId="9" xfId="3" applyFont="1" applyBorder="1" applyAlignment="1">
      <alignment horizontal="justify" vertical="center"/>
    </xf>
    <xf numFmtId="0" fontId="7" fillId="0" borderId="9" xfId="3" applyFont="1" applyBorder="1" applyAlignment="1">
      <alignment horizontal="justify" vertical="top" wrapText="1"/>
    </xf>
    <xf numFmtId="0" fontId="7" fillId="4" borderId="9" xfId="9" applyFont="1" applyFill="1" applyBorder="1" applyAlignment="1">
      <alignment horizontal="justify" vertical="center"/>
    </xf>
    <xf numFmtId="0" fontId="0" fillId="4" borderId="9" xfId="9" applyFont="1" applyFill="1" applyBorder="1" applyAlignment="1">
      <alignment horizontal="justify" vertical="top"/>
    </xf>
    <xf numFmtId="0" fontId="8" fillId="0" borderId="9" xfId="3" applyFont="1" applyBorder="1" applyAlignment="1">
      <alignment vertical="center"/>
    </xf>
    <xf numFmtId="0" fontId="7" fillId="4" borderId="9" xfId="3" applyFont="1" applyFill="1" applyBorder="1" applyAlignment="1">
      <alignment horizontal="center" vertical="center"/>
    </xf>
    <xf numFmtId="0" fontId="8" fillId="4" borderId="9" xfId="3" applyFont="1" applyFill="1" applyBorder="1" applyAlignment="1">
      <alignment horizontal="justify" vertical="center"/>
    </xf>
    <xf numFmtId="0" fontId="11" fillId="0" borderId="9" xfId="3" applyFont="1" applyBorder="1"/>
    <xf numFmtId="0" fontId="15" fillId="7" borderId="9" xfId="3" applyFont="1" applyFill="1" applyBorder="1" applyAlignment="1">
      <alignment vertical="center" wrapText="1"/>
    </xf>
    <xf numFmtId="0" fontId="14" fillId="7" borderId="9" xfId="3" applyFont="1" applyFill="1" applyBorder="1" applyAlignment="1">
      <alignment horizontal="left" vertical="center" wrapText="1" indent="1"/>
    </xf>
    <xf numFmtId="0" fontId="7" fillId="7" borderId="9" xfId="3" applyFont="1" applyFill="1" applyBorder="1" applyAlignment="1">
      <alignment horizontal="left" vertical="center" wrapText="1" indent="1"/>
    </xf>
    <xf numFmtId="0" fontId="15" fillId="0" borderId="0" xfId="3" applyFont="1" applyAlignment="1">
      <alignment horizontal="left" vertical="center"/>
    </xf>
    <xf numFmtId="0" fontId="53" fillId="0" borderId="0" xfId="3" applyFont="1" applyAlignment="1">
      <alignment vertical="center"/>
    </xf>
    <xf numFmtId="0" fontId="15" fillId="7" borderId="9" xfId="3" applyFont="1" applyFill="1" applyBorder="1" applyAlignment="1">
      <alignment horizontal="center" vertical="center" wrapText="1"/>
    </xf>
    <xf numFmtId="0" fontId="4" fillId="0" borderId="10" xfId="3" applyBorder="1"/>
    <xf numFmtId="0" fontId="14" fillId="7" borderId="12" xfId="3" applyFont="1" applyFill="1" applyBorder="1" applyAlignment="1">
      <alignment vertical="center" wrapText="1"/>
    </xf>
    <xf numFmtId="0" fontId="24" fillId="0" borderId="0" xfId="3" applyFont="1" applyAlignment="1">
      <alignment vertical="center"/>
    </xf>
    <xf numFmtId="0" fontId="57" fillId="0" borderId="0" xfId="3" applyFont="1" applyAlignment="1">
      <alignment vertical="center"/>
    </xf>
    <xf numFmtId="0" fontId="57" fillId="0" borderId="9" xfId="3" applyFont="1" applyBorder="1" applyAlignment="1">
      <alignment horizontal="justify" vertical="center" wrapText="1"/>
    </xf>
    <xf numFmtId="0" fontId="5" fillId="0" borderId="9" xfId="3" applyFont="1" applyBorder="1" applyAlignment="1">
      <alignment horizontal="justify" vertical="center" wrapText="1"/>
    </xf>
    <xf numFmtId="0" fontId="59" fillId="0" borderId="0" xfId="3" applyFont="1" applyAlignment="1">
      <alignment vertical="center"/>
    </xf>
    <xf numFmtId="0" fontId="11" fillId="0" borderId="0" xfId="3" applyFont="1" applyAlignment="1">
      <alignment vertical="center"/>
    </xf>
    <xf numFmtId="0" fontId="14" fillId="0" borderId="9" xfId="3" applyFont="1" applyBorder="1" applyAlignment="1">
      <alignment horizontal="center" vertical="center"/>
    </xf>
    <xf numFmtId="0" fontId="5" fillId="7" borderId="9" xfId="3" applyFont="1" applyFill="1" applyBorder="1" applyAlignment="1">
      <alignment vertical="center" wrapText="1"/>
    </xf>
    <xf numFmtId="0" fontId="61" fillId="0" borderId="0" xfId="3" applyFont="1" applyAlignment="1">
      <alignment vertical="center"/>
    </xf>
    <xf numFmtId="0" fontId="4" fillId="0" borderId="20" xfId="3" applyBorder="1" applyAlignment="1">
      <alignment horizontal="center" vertical="center" wrapText="1"/>
    </xf>
    <xf numFmtId="0" fontId="4" fillId="0" borderId="21" xfId="3" applyBorder="1" applyAlignment="1">
      <alignment horizontal="center" vertical="center" wrapText="1"/>
    </xf>
    <xf numFmtId="0" fontId="4" fillId="0" borderId="22" xfId="3" applyBorder="1" applyAlignment="1">
      <alignment horizontal="center" vertical="center" wrapText="1"/>
    </xf>
    <xf numFmtId="0" fontId="4" fillId="0" borderId="23" xfId="3" applyBorder="1" applyAlignment="1">
      <alignment horizontal="center" vertical="center"/>
    </xf>
    <xf numFmtId="0" fontId="4" fillId="0" borderId="24" xfId="3" applyBorder="1" applyAlignment="1">
      <alignment horizontal="center" vertical="center" wrapText="1"/>
    </xf>
    <xf numFmtId="0" fontId="4" fillId="0" borderId="29" xfId="3" applyBorder="1" applyAlignment="1">
      <alignment horizontal="center" vertical="center" wrapText="1"/>
    </xf>
    <xf numFmtId="0" fontId="11" fillId="14" borderId="20" xfId="3" applyFont="1" applyFill="1" applyBorder="1" applyAlignment="1">
      <alignment vertical="center"/>
    </xf>
    <xf numFmtId="0" fontId="11" fillId="14" borderId="26" xfId="3" applyFont="1" applyFill="1" applyBorder="1" applyAlignment="1">
      <alignment vertical="center"/>
    </xf>
    <xf numFmtId="0" fontId="11" fillId="14" borderId="26" xfId="3" applyFont="1" applyFill="1" applyBorder="1" applyAlignment="1">
      <alignment horizontal="center" vertical="center"/>
    </xf>
    <xf numFmtId="0" fontId="11" fillId="14" borderId="31" xfId="3" applyFont="1" applyFill="1" applyBorder="1" applyAlignment="1">
      <alignment vertical="center"/>
    </xf>
    <xf numFmtId="0" fontId="11" fillId="0" borderId="32" xfId="3" applyFont="1" applyBorder="1" applyAlignment="1">
      <alignment horizontal="center" vertical="center"/>
    </xf>
    <xf numFmtId="0" fontId="4" fillId="8" borderId="20" xfId="3" applyFill="1" applyBorder="1" applyAlignment="1">
      <alignment vertical="center"/>
    </xf>
    <xf numFmtId="0" fontId="4" fillId="8" borderId="21" xfId="3" applyFill="1" applyBorder="1" applyAlignment="1">
      <alignment vertical="center"/>
    </xf>
    <xf numFmtId="0" fontId="11" fillId="0" borderId="22" xfId="3" applyFont="1" applyBorder="1" applyAlignment="1">
      <alignment vertical="center" wrapText="1"/>
    </xf>
    <xf numFmtId="0" fontId="65" fillId="0" borderId="0" xfId="3" applyFont="1" applyAlignment="1">
      <alignment horizontal="left" vertical="center"/>
    </xf>
    <xf numFmtId="0" fontId="65" fillId="0" borderId="0" xfId="3" applyFont="1" applyAlignment="1">
      <alignment vertical="center"/>
    </xf>
    <xf numFmtId="0" fontId="4" fillId="0" borderId="9" xfId="3" applyBorder="1" applyAlignment="1">
      <alignment horizontal="left" vertical="center" wrapText="1"/>
    </xf>
    <xf numFmtId="0" fontId="7" fillId="0" borderId="9" xfId="3" applyFont="1" applyBorder="1" applyAlignment="1">
      <alignment horizontal="left" vertical="center" wrapText="1"/>
    </xf>
    <xf numFmtId="0" fontId="4" fillId="0" borderId="0" xfId="3" applyAlignment="1">
      <alignment horizontal="center" vertical="center" wrapText="1"/>
    </xf>
    <xf numFmtId="0" fontId="11" fillId="0" borderId="0" xfId="3" applyFont="1" applyAlignment="1">
      <alignment vertical="center" wrapText="1"/>
    </xf>
    <xf numFmtId="0" fontId="11" fillId="0" borderId="12" xfId="3" applyFont="1" applyBorder="1" applyAlignment="1">
      <alignment horizontal="center" vertical="center" wrapText="1"/>
    </xf>
    <xf numFmtId="0" fontId="11" fillId="0" borderId="9" xfId="3" applyFont="1" applyBorder="1" applyAlignment="1">
      <alignment horizontal="center" vertical="center" wrapText="1"/>
    </xf>
    <xf numFmtId="0" fontId="4" fillId="0" borderId="12" xfId="3" applyBorder="1" applyAlignment="1">
      <alignment horizontal="center" vertical="center"/>
    </xf>
    <xf numFmtId="0" fontId="66" fillId="0" borderId="9" xfId="3" applyFont="1" applyBorder="1" applyAlignment="1">
      <alignment horizontal="center" vertical="center" wrapText="1"/>
    </xf>
    <xf numFmtId="0" fontId="4" fillId="0" borderId="12" xfId="3" applyBorder="1" applyAlignment="1">
      <alignment wrapText="1"/>
    </xf>
    <xf numFmtId="0" fontId="4" fillId="0" borderId="9" xfId="3" applyBorder="1" applyAlignment="1">
      <alignment wrapText="1"/>
    </xf>
    <xf numFmtId="0" fontId="67" fillId="0" borderId="9" xfId="3" applyFont="1" applyBorder="1" applyAlignment="1">
      <alignment horizontal="center" vertical="center" wrapText="1"/>
    </xf>
    <xf numFmtId="0" fontId="67" fillId="0" borderId="9" xfId="3" applyFont="1" applyBorder="1" applyAlignment="1">
      <alignment vertical="center" wrapText="1"/>
    </xf>
    <xf numFmtId="9" fontId="11" fillId="0" borderId="12" xfId="3" applyNumberFormat="1" applyFont="1" applyBorder="1" applyAlignment="1">
      <alignment horizontal="center" vertical="center" wrapText="1"/>
    </xf>
    <xf numFmtId="9" fontId="11" fillId="0" borderId="9" xfId="3" applyNumberFormat="1" applyFont="1" applyBorder="1" applyAlignment="1">
      <alignment horizontal="center" vertical="center" wrapText="1"/>
    </xf>
    <xf numFmtId="9" fontId="8" fillId="0" borderId="9" xfId="3" applyNumberFormat="1" applyFont="1" applyBorder="1" applyAlignment="1">
      <alignment horizontal="center" vertical="center" wrapText="1"/>
    </xf>
    <xf numFmtId="0" fontId="7" fillId="0" borderId="12" xfId="3" applyFont="1" applyBorder="1" applyAlignment="1">
      <alignment horizontal="center" vertical="center"/>
    </xf>
    <xf numFmtId="0" fontId="68" fillId="0" borderId="0" xfId="3" applyFont="1" applyAlignment="1">
      <alignment vertical="center"/>
    </xf>
    <xf numFmtId="0" fontId="57" fillId="0" borderId="0" xfId="3" applyFont="1"/>
    <xf numFmtId="0" fontId="57" fillId="0" borderId="0" xfId="3" applyFont="1" applyAlignment="1">
      <alignment vertical="center" wrapText="1"/>
    </xf>
    <xf numFmtId="0" fontId="69" fillId="0" borderId="21" xfId="3" applyFont="1" applyBorder="1" applyAlignment="1">
      <alignment horizontal="center" vertical="center" wrapText="1"/>
    </xf>
    <xf numFmtId="0" fontId="69" fillId="0" borderId="22" xfId="3" applyFont="1" applyBorder="1" applyAlignment="1">
      <alignment horizontal="center" vertical="center" wrapText="1"/>
    </xf>
    <xf numFmtId="0" fontId="69" fillId="0" borderId="16" xfId="3" applyFont="1" applyBorder="1" applyAlignment="1">
      <alignment vertical="center" wrapText="1"/>
    </xf>
    <xf numFmtId="0" fontId="69" fillId="10" borderId="16" xfId="3" applyFont="1" applyFill="1" applyBorder="1" applyAlignment="1">
      <alignment horizontal="center" vertical="center" wrapText="1"/>
    </xf>
    <xf numFmtId="0" fontId="69" fillId="10" borderId="33" xfId="3" applyFont="1" applyFill="1" applyBorder="1" applyAlignment="1">
      <alignment horizontal="center" vertical="center" wrapText="1"/>
    </xf>
    <xf numFmtId="0" fontId="69" fillId="0" borderId="25" xfId="3" applyFont="1" applyBorder="1" applyAlignment="1">
      <alignment horizontal="center" vertical="center" wrapText="1"/>
    </xf>
    <xf numFmtId="49" fontId="69" fillId="0" borderId="21" xfId="3" applyNumberFormat="1" applyFont="1" applyBorder="1" applyAlignment="1">
      <alignment horizontal="center" vertical="center" wrapText="1"/>
    </xf>
    <xf numFmtId="0" fontId="69" fillId="0" borderId="22" xfId="3" applyFont="1" applyBorder="1" applyAlignment="1">
      <alignment vertical="center" wrapText="1"/>
    </xf>
    <xf numFmtId="0" fontId="69" fillId="0" borderId="33" xfId="3" applyFont="1" applyBorder="1" applyAlignment="1">
      <alignment vertical="center" wrapText="1"/>
    </xf>
    <xf numFmtId="49" fontId="70" fillId="7" borderId="32" xfId="3" applyNumberFormat="1" applyFont="1" applyFill="1" applyBorder="1" applyAlignment="1">
      <alignment horizontal="center" vertical="center" wrapText="1"/>
    </xf>
    <xf numFmtId="0" fontId="70" fillId="7" borderId="33" xfId="3" applyFont="1" applyFill="1" applyBorder="1" applyAlignment="1">
      <alignment horizontal="left" vertical="center" wrapText="1" indent="1"/>
    </xf>
    <xf numFmtId="0" fontId="70" fillId="7" borderId="33" xfId="3" applyFont="1" applyFill="1" applyBorder="1" applyAlignment="1">
      <alignment vertical="center" wrapText="1"/>
    </xf>
    <xf numFmtId="49" fontId="69" fillId="0" borderId="32" xfId="3" applyNumberFormat="1" applyFont="1" applyBorder="1" applyAlignment="1">
      <alignment horizontal="center" vertical="center" wrapText="1"/>
    </xf>
    <xf numFmtId="0" fontId="71" fillId="0" borderId="33" xfId="3" applyFont="1" applyBorder="1" applyAlignment="1">
      <alignment vertical="center" wrapText="1"/>
    </xf>
    <xf numFmtId="49" fontId="71" fillId="0" borderId="32" xfId="3" applyNumberFormat="1" applyFont="1" applyBorder="1" applyAlignment="1">
      <alignment horizontal="center" vertical="center" wrapText="1"/>
    </xf>
    <xf numFmtId="0" fontId="72" fillId="0" borderId="0" xfId="3" applyFont="1" applyAlignment="1">
      <alignment vertical="center"/>
    </xf>
    <xf numFmtId="0" fontId="7" fillId="0" borderId="9" xfId="3" applyFont="1" applyBorder="1" applyAlignment="1">
      <alignment wrapText="1"/>
    </xf>
    <xf numFmtId="0" fontId="73" fillId="0" borderId="9" xfId="3" applyFont="1" applyBorder="1"/>
    <xf numFmtId="0" fontId="74" fillId="0" borderId="9" xfId="3" applyFont="1" applyBorder="1" applyAlignment="1">
      <alignment horizontal="center" vertical="center"/>
    </xf>
    <xf numFmtId="0" fontId="74" fillId="0" borderId="9" xfId="3" applyFont="1" applyBorder="1" applyAlignment="1">
      <alignment wrapText="1"/>
    </xf>
    <xf numFmtId="0" fontId="5" fillId="0" borderId="0" xfId="3" applyFont="1" applyAlignment="1">
      <alignment vertical="center"/>
    </xf>
    <xf numFmtId="0" fontId="5" fillId="0" borderId="0" xfId="3" applyFont="1"/>
    <xf numFmtId="0" fontId="75" fillId="0" borderId="21" xfId="3" applyFont="1" applyBorder="1" applyAlignment="1">
      <alignment horizontal="center" vertical="center" wrapText="1"/>
    </xf>
    <xf numFmtId="0" fontId="75" fillId="0" borderId="32" xfId="3" applyFont="1" applyBorder="1" applyAlignment="1">
      <alignment horizontal="center" vertical="center" wrapText="1"/>
    </xf>
    <xf numFmtId="49" fontId="76" fillId="0" borderId="21" xfId="3" applyNumberFormat="1" applyFont="1" applyBorder="1" applyAlignment="1">
      <alignment horizontal="center" vertical="center" wrapText="1"/>
    </xf>
    <xf numFmtId="0" fontId="76" fillId="0" borderId="22" xfId="3" applyFont="1" applyBorder="1" applyAlignment="1">
      <alignment vertical="center" wrapText="1"/>
    </xf>
    <xf numFmtId="49" fontId="75" fillId="0" borderId="32" xfId="3" applyNumberFormat="1" applyFont="1" applyBorder="1" applyAlignment="1">
      <alignment horizontal="center" vertical="center" wrapText="1"/>
    </xf>
    <xf numFmtId="0" fontId="75" fillId="0" borderId="33" xfId="3" applyFont="1" applyBorder="1" applyAlignment="1">
      <alignment vertical="center" wrapText="1"/>
    </xf>
    <xf numFmtId="0" fontId="75" fillId="0" borderId="33" xfId="3" applyFont="1" applyBorder="1" applyAlignment="1">
      <alignment horizontal="left" vertical="center" wrapText="1" indent="1"/>
    </xf>
    <xf numFmtId="49" fontId="76" fillId="0" borderId="32" xfId="3" applyNumberFormat="1" applyFont="1" applyBorder="1" applyAlignment="1">
      <alignment horizontal="center" vertical="center" wrapText="1"/>
    </xf>
    <xf numFmtId="0" fontId="76" fillId="0" borderId="33" xfId="3" applyFont="1" applyBorder="1" applyAlignment="1">
      <alignment vertical="center" wrapText="1"/>
    </xf>
    <xf numFmtId="0" fontId="4" fillId="0" borderId="35" xfId="3" applyBorder="1" applyAlignment="1">
      <alignment vertical="center" wrapText="1"/>
    </xf>
    <xf numFmtId="0" fontId="69" fillId="0" borderId="33" xfId="3" applyFont="1" applyBorder="1" applyAlignment="1">
      <alignment horizontal="center" vertical="center" wrapText="1"/>
    </xf>
    <xf numFmtId="0" fontId="69" fillId="0" borderId="32" xfId="3" applyFont="1" applyBorder="1" applyAlignment="1">
      <alignment horizontal="center" vertical="center" wrapText="1"/>
    </xf>
    <xf numFmtId="49" fontId="77" fillId="0" borderId="21" xfId="3" applyNumberFormat="1" applyFont="1" applyBorder="1" applyAlignment="1">
      <alignment horizontal="center" vertical="center" wrapText="1"/>
    </xf>
    <xf numFmtId="0" fontId="77" fillId="0" borderId="22" xfId="3" applyFont="1" applyBorder="1" applyAlignment="1">
      <alignment vertical="center" wrapText="1"/>
    </xf>
    <xf numFmtId="0" fontId="69" fillId="0" borderId="33" xfId="3" applyFont="1" applyBorder="1" applyAlignment="1">
      <alignment horizontal="left" vertical="center" wrapText="1" indent="1"/>
    </xf>
    <xf numFmtId="0" fontId="4" fillId="0" borderId="33" xfId="3" applyBorder="1" applyAlignment="1">
      <alignment vertical="center"/>
    </xf>
    <xf numFmtId="49" fontId="77" fillId="0" borderId="32" xfId="3" applyNumberFormat="1" applyFont="1" applyBorder="1" applyAlignment="1">
      <alignment horizontal="center" vertical="center" wrapText="1"/>
    </xf>
    <xf numFmtId="0" fontId="77" fillId="0" borderId="33" xfId="3" applyFont="1" applyBorder="1" applyAlignment="1">
      <alignment vertical="center" wrapText="1"/>
    </xf>
    <xf numFmtId="0" fontId="69" fillId="10" borderId="43" xfId="3" applyFont="1" applyFill="1" applyBorder="1" applyAlignment="1">
      <alignment horizontal="center" vertical="center" wrapText="1"/>
    </xf>
    <xf numFmtId="0" fontId="78" fillId="0" borderId="21" xfId="3" applyFont="1" applyBorder="1" applyAlignment="1">
      <alignment horizontal="center" vertical="center" wrapText="1"/>
    </xf>
    <xf numFmtId="0" fontId="78" fillId="0" borderId="22" xfId="3" applyFont="1" applyBorder="1" applyAlignment="1">
      <alignment horizontal="center" vertical="center" wrapText="1"/>
    </xf>
    <xf numFmtId="0" fontId="69" fillId="10" borderId="35" xfId="3" applyFont="1" applyFill="1" applyBorder="1" applyAlignment="1">
      <alignment horizontal="center" vertical="center" wrapText="1"/>
    </xf>
    <xf numFmtId="0" fontId="78" fillId="0" borderId="33" xfId="3" applyFont="1" applyBorder="1" applyAlignment="1">
      <alignment vertical="center" wrapText="1"/>
    </xf>
    <xf numFmtId="0" fontId="14" fillId="0" borderId="33" xfId="3" applyFont="1" applyBorder="1" applyAlignment="1">
      <alignment vertical="center"/>
    </xf>
    <xf numFmtId="0" fontId="69" fillId="0" borderId="0" xfId="3" applyFont="1" applyAlignment="1">
      <alignment vertical="center" wrapText="1"/>
    </xf>
    <xf numFmtId="0" fontId="69" fillId="0" borderId="28" xfId="3" applyFont="1" applyBorder="1" applyAlignment="1">
      <alignment horizontal="center" vertical="center" wrapText="1"/>
    </xf>
    <xf numFmtId="0" fontId="71" fillId="0" borderId="22" xfId="3" applyFont="1" applyBorder="1" applyAlignment="1">
      <alignment vertical="center" wrapText="1"/>
    </xf>
    <xf numFmtId="0" fontId="79" fillId="0" borderId="33" xfId="3" applyFont="1" applyBorder="1" applyAlignment="1">
      <alignment vertical="center" wrapText="1"/>
    </xf>
    <xf numFmtId="0" fontId="69" fillId="10" borderId="28" xfId="3" applyFont="1" applyFill="1" applyBorder="1" applyAlignment="1">
      <alignment horizontal="center" vertical="center" wrapText="1"/>
    </xf>
    <xf numFmtId="0" fontId="69" fillId="10" borderId="44" xfId="3" applyFont="1" applyFill="1" applyBorder="1" applyAlignment="1">
      <alignment horizontal="center" vertical="center" wrapText="1"/>
    </xf>
    <xf numFmtId="49" fontId="81" fillId="7" borderId="32" xfId="3" applyNumberFormat="1" applyFont="1" applyFill="1" applyBorder="1" applyAlignment="1">
      <alignment horizontal="center" vertical="center" wrapText="1"/>
    </xf>
    <xf numFmtId="49" fontId="82" fillId="7" borderId="32" xfId="3" applyNumberFormat="1" applyFont="1" applyFill="1" applyBorder="1" applyAlignment="1">
      <alignment horizontal="center" vertical="center" wrapText="1"/>
    </xf>
    <xf numFmtId="0" fontId="57" fillId="0" borderId="16" xfId="3" applyFont="1" applyBorder="1"/>
    <xf numFmtId="49" fontId="78" fillId="0" borderId="21" xfId="3" applyNumberFormat="1" applyFont="1" applyBorder="1" applyAlignment="1">
      <alignment horizontal="center" vertical="center" wrapText="1"/>
    </xf>
    <xf numFmtId="0" fontId="78" fillId="0" borderId="22" xfId="3" applyFont="1" applyBorder="1" applyAlignment="1">
      <alignment vertical="center" wrapText="1"/>
    </xf>
    <xf numFmtId="49" fontId="84" fillId="0" borderId="32" xfId="3" applyNumberFormat="1" applyFont="1" applyBorder="1" applyAlignment="1">
      <alignment horizontal="center" vertical="center" wrapText="1"/>
    </xf>
    <xf numFmtId="0" fontId="84" fillId="0" borderId="33" xfId="3" applyFont="1" applyBorder="1" applyAlignment="1">
      <alignment horizontal="left" vertical="center" wrapText="1" indent="1"/>
    </xf>
    <xf numFmtId="0" fontId="84" fillId="0" borderId="33" xfId="3" applyFont="1" applyBorder="1" applyAlignment="1">
      <alignment horizontal="left" vertical="center" wrapText="1" indent="5"/>
    </xf>
    <xf numFmtId="0" fontId="84" fillId="0" borderId="33" xfId="3" applyFont="1" applyBorder="1" applyAlignment="1">
      <alignment horizontal="left" vertical="center" wrapText="1" indent="10"/>
    </xf>
    <xf numFmtId="49" fontId="78" fillId="0" borderId="32" xfId="3" applyNumberFormat="1" applyFont="1" applyBorder="1" applyAlignment="1">
      <alignment horizontal="center" vertical="center" wrapText="1"/>
    </xf>
    <xf numFmtId="0" fontId="85" fillId="0" borderId="0" xfId="3" applyFont="1" applyAlignment="1">
      <alignment vertical="center"/>
    </xf>
    <xf numFmtId="0" fontId="85" fillId="0" borderId="35" xfId="3" applyFont="1" applyBorder="1" applyAlignment="1">
      <alignment vertical="center"/>
    </xf>
    <xf numFmtId="0" fontId="69" fillId="0" borderId="33" xfId="3" applyFont="1" applyBorder="1" applyAlignment="1">
      <alignment horizontal="center" vertical="center"/>
    </xf>
    <xf numFmtId="49" fontId="86" fillId="0" borderId="32" xfId="3" applyNumberFormat="1" applyFont="1" applyBorder="1" applyAlignment="1">
      <alignment horizontal="center" vertical="center" wrapText="1"/>
    </xf>
    <xf numFmtId="0" fontId="57" fillId="0" borderId="35" xfId="3" applyFont="1" applyBorder="1"/>
    <xf numFmtId="0" fontId="87" fillId="0" borderId="0" xfId="3" applyFont="1" applyAlignment="1">
      <alignment vertical="center"/>
    </xf>
    <xf numFmtId="0" fontId="31" fillId="0" borderId="33" xfId="3" applyFont="1" applyBorder="1" applyAlignment="1">
      <alignment horizontal="center" vertical="center" wrapText="1"/>
    </xf>
    <xf numFmtId="0" fontId="31" fillId="0" borderId="33" xfId="3" applyFont="1" applyBorder="1" applyAlignment="1">
      <alignment horizontal="center" vertical="center"/>
    </xf>
    <xf numFmtId="0" fontId="87" fillId="0" borderId="0" xfId="3" applyFont="1"/>
    <xf numFmtId="0" fontId="31" fillId="10" borderId="35" xfId="3" applyFont="1" applyFill="1" applyBorder="1" applyAlignment="1">
      <alignment vertical="center"/>
    </xf>
    <xf numFmtId="0" fontId="31" fillId="0" borderId="16" xfId="3" applyFont="1" applyBorder="1" applyAlignment="1">
      <alignment vertical="center" wrapText="1"/>
    </xf>
    <xf numFmtId="0" fontId="31" fillId="0" borderId="33" xfId="3" applyFont="1" applyBorder="1" applyAlignment="1">
      <alignment vertical="center" wrapText="1"/>
    </xf>
    <xf numFmtId="0" fontId="31" fillId="0" borderId="22" xfId="3" applyFont="1" applyBorder="1" applyAlignment="1">
      <alignment horizontal="center" vertical="center" wrapText="1"/>
    </xf>
    <xf numFmtId="0" fontId="31" fillId="0" borderId="16" xfId="3" applyFont="1" applyBorder="1" applyAlignment="1">
      <alignment horizontal="center" vertical="center" wrapText="1"/>
    </xf>
    <xf numFmtId="49" fontId="88" fillId="0" borderId="21" xfId="3" applyNumberFormat="1" applyFont="1" applyBorder="1" applyAlignment="1">
      <alignment horizontal="center" vertical="center" wrapText="1"/>
    </xf>
    <xf numFmtId="0" fontId="31" fillId="19" borderId="22" xfId="3" applyFont="1" applyFill="1" applyBorder="1" applyAlignment="1">
      <alignment vertical="center" wrapText="1"/>
    </xf>
    <xf numFmtId="0" fontId="31" fillId="19" borderId="33" xfId="3" applyFont="1" applyFill="1" applyBorder="1" applyAlignment="1">
      <alignment vertical="center" wrapText="1"/>
    </xf>
    <xf numFmtId="49" fontId="88" fillId="0" borderId="32" xfId="3" applyNumberFormat="1" applyFont="1" applyBorder="1" applyAlignment="1">
      <alignment horizontal="center" vertical="center" wrapText="1"/>
    </xf>
    <xf numFmtId="49" fontId="89" fillId="0" borderId="32" xfId="3" applyNumberFormat="1" applyFont="1" applyBorder="1" applyAlignment="1">
      <alignment horizontal="center" vertical="center" wrapText="1"/>
    </xf>
    <xf numFmtId="0" fontId="30" fillId="7" borderId="33" xfId="3" applyFont="1" applyFill="1" applyBorder="1" applyAlignment="1">
      <alignment horizontal="left" vertical="center" wrapText="1" indent="2"/>
    </xf>
    <xf numFmtId="49" fontId="90" fillId="0" borderId="32" xfId="3" applyNumberFormat="1" applyFont="1" applyBorder="1" applyAlignment="1">
      <alignment horizontal="center" vertical="center" wrapText="1"/>
    </xf>
    <xf numFmtId="0" fontId="91" fillId="0" borderId="33" xfId="3" applyFont="1" applyBorder="1" applyAlignment="1">
      <alignment vertical="center" wrapText="1"/>
    </xf>
    <xf numFmtId="0" fontId="92" fillId="0" borderId="0" xfId="3" applyFont="1" applyAlignment="1">
      <alignment vertical="center"/>
    </xf>
    <xf numFmtId="0" fontId="4" fillId="0" borderId="0" xfId="3" applyAlignment="1">
      <alignment horizontal="left"/>
    </xf>
    <xf numFmtId="0" fontId="93" fillId="0" borderId="0" xfId="3" applyFont="1" applyAlignment="1">
      <alignment vertical="center"/>
    </xf>
    <xf numFmtId="0" fontId="4" fillId="0" borderId="0" xfId="3" applyAlignment="1">
      <alignment vertical="center" wrapText="1"/>
    </xf>
    <xf numFmtId="0" fontId="94" fillId="0" borderId="0" xfId="3" applyFont="1" applyAlignment="1">
      <alignment vertical="center" wrapText="1"/>
    </xf>
    <xf numFmtId="0" fontId="92" fillId="0" borderId="0" xfId="3" applyFont="1" applyAlignment="1">
      <alignment horizontal="left"/>
    </xf>
    <xf numFmtId="0" fontId="65" fillId="0" borderId="0" xfId="3" applyFont="1"/>
    <xf numFmtId="0" fontId="93" fillId="0" borderId="0" xfId="3" applyFont="1" applyAlignment="1">
      <alignment vertical="center" wrapText="1"/>
    </xf>
    <xf numFmtId="0" fontId="95" fillId="10" borderId="13" xfId="3" applyFont="1" applyFill="1" applyBorder="1" applyAlignment="1">
      <alignment horizontal="center" vertical="center" wrapText="1"/>
    </xf>
    <xf numFmtId="0" fontId="95" fillId="10" borderId="1" xfId="3" applyFont="1" applyFill="1" applyBorder="1" applyAlignment="1">
      <alignment horizontal="center" vertical="center" wrapText="1"/>
    </xf>
    <xf numFmtId="0" fontId="95" fillId="10" borderId="11" xfId="3" applyFont="1" applyFill="1" applyBorder="1" applyAlignment="1">
      <alignment vertical="center" wrapText="1"/>
    </xf>
    <xf numFmtId="0" fontId="95" fillId="10" borderId="12" xfId="3" applyFont="1" applyFill="1" applyBorder="1" applyAlignment="1">
      <alignment vertical="center" wrapText="1"/>
    </xf>
    <xf numFmtId="0" fontId="95" fillId="10" borderId="14" xfId="3" applyFont="1" applyFill="1" applyBorder="1" applyAlignment="1">
      <alignment horizontal="center" vertical="center" wrapText="1"/>
    </xf>
    <xf numFmtId="0" fontId="95" fillId="10" borderId="4" xfId="3" applyFont="1" applyFill="1" applyBorder="1" applyAlignment="1">
      <alignment horizontal="center" vertical="center" wrapText="1"/>
    </xf>
    <xf numFmtId="0" fontId="95" fillId="10" borderId="12" xfId="3" applyFont="1" applyFill="1" applyBorder="1" applyAlignment="1">
      <alignment horizontal="center" vertical="center" wrapText="1"/>
    </xf>
    <xf numFmtId="0" fontId="95" fillId="10" borderId="15" xfId="3" applyFont="1" applyFill="1" applyBorder="1" applyAlignment="1">
      <alignment horizontal="center" vertical="center" wrapText="1"/>
    </xf>
    <xf numFmtId="0" fontId="95" fillId="10" borderId="6" xfId="3" applyFont="1" applyFill="1" applyBorder="1" applyAlignment="1">
      <alignment horizontal="center" vertical="center" wrapText="1"/>
    </xf>
    <xf numFmtId="0" fontId="93" fillId="0" borderId="9" xfId="3" applyFont="1" applyBorder="1" applyAlignment="1">
      <alignment horizontal="center" vertical="center" wrapText="1"/>
    </xf>
    <xf numFmtId="0" fontId="93" fillId="0" borderId="10" xfId="3" applyFont="1" applyBorder="1" applyAlignment="1">
      <alignment horizontal="center" vertical="center" wrapText="1"/>
    </xf>
    <xf numFmtId="0" fontId="93" fillId="0" borderId="9" xfId="3" applyFont="1" applyBorder="1" applyAlignment="1">
      <alignment vertical="center" wrapText="1"/>
    </xf>
    <xf numFmtId="0" fontId="96" fillId="0" borderId="9" xfId="3" applyFont="1" applyBorder="1" applyAlignment="1">
      <alignment vertical="center" wrapText="1"/>
    </xf>
    <xf numFmtId="0" fontId="97" fillId="0" borderId="9" xfId="3" applyFont="1" applyBorder="1" applyAlignment="1">
      <alignment horizontal="center" vertical="center" wrapText="1"/>
    </xf>
    <xf numFmtId="0" fontId="92" fillId="0" borderId="0" xfId="3" applyFont="1" applyAlignment="1">
      <alignment vertical="center" wrapText="1"/>
    </xf>
    <xf numFmtId="0" fontId="4" fillId="0" borderId="9" xfId="3" applyBorder="1" applyAlignment="1">
      <alignment horizontal="left" wrapText="1"/>
    </xf>
    <xf numFmtId="0" fontId="92" fillId="0" borderId="0" xfId="3" applyFont="1"/>
    <xf numFmtId="0" fontId="4" fillId="0" borderId="0" xfId="3" applyAlignment="1">
      <alignment wrapText="1"/>
    </xf>
    <xf numFmtId="0" fontId="11" fillId="10" borderId="1" xfId="3" applyFont="1" applyFill="1" applyBorder="1" applyAlignment="1">
      <alignment wrapText="1"/>
    </xf>
    <xf numFmtId="0" fontId="4" fillId="10" borderId="9" xfId="3" applyFill="1" applyBorder="1" applyAlignment="1">
      <alignment wrapText="1"/>
    </xf>
    <xf numFmtId="0" fontId="4" fillId="10" borderId="13" xfId="3" applyFill="1" applyBorder="1" applyAlignment="1">
      <alignment wrapText="1"/>
    </xf>
    <xf numFmtId="0" fontId="7" fillId="10" borderId="12" xfId="3" applyFont="1" applyFill="1" applyBorder="1" applyAlignment="1">
      <alignment horizontal="left" vertical="center" wrapText="1"/>
    </xf>
    <xf numFmtId="0" fontId="4" fillId="10" borderId="14" xfId="3" applyFill="1" applyBorder="1" applyAlignment="1">
      <alignment wrapText="1"/>
    </xf>
    <xf numFmtId="0" fontId="98" fillId="10" borderId="12" xfId="3" applyFont="1" applyFill="1" applyBorder="1" applyAlignment="1">
      <alignment horizontal="left" vertical="center" wrapText="1" indent="3"/>
    </xf>
    <xf numFmtId="0" fontId="4" fillId="10" borderId="15" xfId="3" applyFill="1" applyBorder="1" applyAlignment="1">
      <alignment wrapText="1"/>
    </xf>
    <xf numFmtId="0" fontId="4" fillId="21" borderId="9" xfId="3" applyFill="1" applyBorder="1" applyAlignment="1">
      <alignment wrapText="1"/>
    </xf>
    <xf numFmtId="0" fontId="11" fillId="10" borderId="9" xfId="3" applyFont="1" applyFill="1" applyBorder="1" applyAlignment="1">
      <alignment horizontal="center" vertical="center" wrapText="1"/>
    </xf>
    <xf numFmtId="0" fontId="4" fillId="10" borderId="9" xfId="3" applyFill="1" applyBorder="1" applyAlignment="1">
      <alignment horizontal="center" vertical="center"/>
    </xf>
    <xf numFmtId="0" fontId="25" fillId="0" borderId="0" xfId="3" applyFont="1"/>
    <xf numFmtId="0" fontId="94" fillId="0" borderId="0" xfId="3" applyFont="1" applyAlignment="1">
      <alignment wrapText="1"/>
    </xf>
    <xf numFmtId="0" fontId="99" fillId="0" borderId="0" xfId="3" applyFont="1"/>
    <xf numFmtId="0" fontId="77" fillId="0" borderId="0" xfId="3" applyFont="1" applyAlignment="1">
      <alignment vertical="center" wrapText="1"/>
    </xf>
    <xf numFmtId="0" fontId="69" fillId="0" borderId="0" xfId="3" applyFont="1" applyAlignment="1">
      <alignment horizontal="center" vertical="center" wrapText="1"/>
    </xf>
    <xf numFmtId="0" fontId="78" fillId="0" borderId="0" xfId="3" applyFont="1" applyAlignment="1">
      <alignment vertical="center" wrapText="1"/>
    </xf>
    <xf numFmtId="0" fontId="100" fillId="0" borderId="0" xfId="3" applyFont="1" applyAlignment="1">
      <alignment vertical="center" wrapText="1"/>
    </xf>
    <xf numFmtId="0" fontId="76" fillId="0" borderId="9" xfId="3" applyFont="1" applyBorder="1" applyAlignment="1">
      <alignment horizontal="center" vertical="center" wrapText="1"/>
    </xf>
    <xf numFmtId="0" fontId="101" fillId="0" borderId="9" xfId="3" applyFont="1" applyBorder="1" applyAlignment="1">
      <alignment horizontal="center" vertical="center" wrapText="1"/>
    </xf>
    <xf numFmtId="0" fontId="75" fillId="0" borderId="9" xfId="3" applyFont="1" applyBorder="1" applyAlignment="1">
      <alignment horizontal="center" vertical="center" wrapText="1"/>
    </xf>
    <xf numFmtId="0" fontId="78" fillId="0" borderId="9" xfId="3" applyFont="1" applyBorder="1" applyAlignment="1">
      <alignment horizontal="center" vertical="center" wrapText="1"/>
    </xf>
    <xf numFmtId="0" fontId="78" fillId="0" borderId="9" xfId="3" applyFont="1" applyBorder="1" applyAlignment="1">
      <alignment vertical="center" wrapText="1"/>
    </xf>
    <xf numFmtId="0" fontId="78" fillId="0" borderId="12" xfId="3" applyFont="1" applyBorder="1" applyAlignment="1">
      <alignment vertical="center" wrapText="1"/>
    </xf>
    <xf numFmtId="0" fontId="102" fillId="0" borderId="9" xfId="3" applyFont="1" applyBorder="1" applyAlignment="1">
      <alignment vertical="center" wrapText="1"/>
    </xf>
    <xf numFmtId="0" fontId="102" fillId="4" borderId="9" xfId="3" applyFont="1" applyFill="1" applyBorder="1" applyAlignment="1">
      <alignment vertical="center" wrapText="1"/>
    </xf>
    <xf numFmtId="0" fontId="84" fillId="0" borderId="9" xfId="3" applyFont="1" applyBorder="1" applyAlignment="1">
      <alignment vertical="center" wrapText="1"/>
    </xf>
    <xf numFmtId="0" fontId="84" fillId="4" borderId="9" xfId="3" applyFont="1" applyFill="1" applyBorder="1" applyAlignment="1">
      <alignment vertical="center" wrapText="1"/>
    </xf>
    <xf numFmtId="0" fontId="101" fillId="0" borderId="9" xfId="3" applyFont="1" applyBorder="1" applyAlignment="1">
      <alignment vertical="center" wrapText="1"/>
    </xf>
    <xf numFmtId="0" fontId="94" fillId="0" borderId="0" xfId="3" applyFont="1"/>
    <xf numFmtId="0" fontId="103" fillId="0" borderId="0" xfId="3" applyFont="1" applyAlignment="1">
      <alignment vertical="center" wrapText="1"/>
    </xf>
    <xf numFmtId="0" fontId="95" fillId="0" borderId="9" xfId="3" applyFont="1" applyBorder="1" applyAlignment="1">
      <alignment horizontal="center" vertical="center" wrapText="1"/>
    </xf>
    <xf numFmtId="0" fontId="103" fillId="0" borderId="9" xfId="3" applyFont="1" applyBorder="1" applyAlignment="1">
      <alignment horizontal="center" vertical="center" wrapText="1"/>
    </xf>
    <xf numFmtId="0" fontId="103" fillId="0" borderId="9" xfId="3" applyFont="1" applyBorder="1" applyAlignment="1">
      <alignment vertical="center" wrapText="1"/>
    </xf>
    <xf numFmtId="0" fontId="61" fillId="22" borderId="9" xfId="3" applyFont="1" applyFill="1" applyBorder="1" applyAlignment="1">
      <alignment vertical="center" wrapText="1"/>
    </xf>
    <xf numFmtId="0" fontId="61" fillId="0" borderId="9" xfId="3" applyFont="1" applyBorder="1" applyAlignment="1">
      <alignment vertical="center" wrapText="1"/>
    </xf>
    <xf numFmtId="0" fontId="104" fillId="0" borderId="9" xfId="3" applyFont="1" applyBorder="1" applyAlignment="1">
      <alignment vertical="center" wrapText="1"/>
    </xf>
    <xf numFmtId="0" fontId="104" fillId="22" borderId="9" xfId="3" applyFont="1" applyFill="1" applyBorder="1" applyAlignment="1">
      <alignment vertical="center" wrapText="1"/>
    </xf>
    <xf numFmtId="0" fontId="105" fillId="0" borderId="9" xfId="3" applyFont="1" applyBorder="1" applyAlignment="1">
      <alignment vertical="center" wrapText="1"/>
    </xf>
    <xf numFmtId="0" fontId="105" fillId="22" borderId="9" xfId="3" applyFont="1" applyFill="1" applyBorder="1" applyAlignment="1">
      <alignment vertical="center" wrapText="1"/>
    </xf>
    <xf numFmtId="0" fontId="4" fillId="0" borderId="0" xfId="3" quotePrefix="1" applyAlignment="1">
      <alignment horizontal="left" vertical="center" indent="5"/>
    </xf>
    <xf numFmtId="0" fontId="69" fillId="10" borderId="11" xfId="3" applyFont="1" applyFill="1" applyBorder="1" applyAlignment="1">
      <alignment horizontal="center" vertical="center" wrapText="1"/>
    </xf>
    <xf numFmtId="0" fontId="69" fillId="10" borderId="14" xfId="3" applyFont="1" applyFill="1" applyBorder="1" applyAlignment="1">
      <alignment horizontal="center" vertical="center" wrapText="1"/>
    </xf>
    <xf numFmtId="0" fontId="69" fillId="10" borderId="1" xfId="3" applyFont="1" applyFill="1" applyBorder="1" applyAlignment="1">
      <alignment horizontal="center" vertical="center" wrapText="1"/>
    </xf>
    <xf numFmtId="0" fontId="69" fillId="0" borderId="9" xfId="3" applyFont="1" applyBorder="1" applyAlignment="1">
      <alignment horizontal="center" vertical="center" wrapText="1"/>
    </xf>
    <xf numFmtId="0" fontId="69" fillId="0" borderId="9" xfId="3" applyFont="1" applyBorder="1" applyAlignment="1">
      <alignment vertical="center" wrapText="1"/>
    </xf>
    <xf numFmtId="0" fontId="4" fillId="0" borderId="15" xfId="3" applyBorder="1"/>
    <xf numFmtId="0" fontId="4" fillId="0" borderId="6" xfId="3" applyBorder="1"/>
    <xf numFmtId="0" fontId="35" fillId="0" borderId="9" xfId="3" applyFont="1" applyBorder="1"/>
    <xf numFmtId="0" fontId="79" fillId="0" borderId="9" xfId="3" applyFont="1" applyBorder="1" applyAlignment="1">
      <alignment vertical="center" wrapText="1"/>
    </xf>
    <xf numFmtId="0" fontId="69" fillId="10" borderId="9" xfId="3" applyFont="1" applyFill="1" applyBorder="1" applyAlignment="1">
      <alignment horizontal="center" vertical="center" wrapText="1"/>
    </xf>
    <xf numFmtId="0" fontId="107" fillId="0" borderId="0" xfId="3" applyFont="1"/>
    <xf numFmtId="0" fontId="11" fillId="0" borderId="9" xfId="3" applyFont="1" applyBorder="1" applyAlignment="1">
      <alignment vertical="center"/>
    </xf>
    <xf numFmtId="0" fontId="92" fillId="0" borderId="0" xfId="3" applyFont="1" applyAlignment="1">
      <alignment vertical="top"/>
    </xf>
    <xf numFmtId="0" fontId="92" fillId="0" borderId="0" xfId="3" applyFont="1" applyAlignment="1">
      <alignment wrapText="1"/>
    </xf>
    <xf numFmtId="0" fontId="37" fillId="0" borderId="0" xfId="3" applyFont="1" applyAlignment="1">
      <alignment wrapText="1"/>
    </xf>
    <xf numFmtId="0" fontId="51" fillId="0" borderId="0" xfId="3" applyFont="1"/>
    <xf numFmtId="0" fontId="108" fillId="0" borderId="15" xfId="3" applyFont="1" applyBorder="1" applyAlignment="1">
      <alignment horizontal="center" vertical="center" wrapText="1"/>
    </xf>
    <xf numFmtId="0" fontId="108" fillId="0" borderId="13" xfId="3" applyFont="1" applyBorder="1" applyAlignment="1">
      <alignment vertical="center" wrapText="1"/>
    </xf>
    <xf numFmtId="0" fontId="6" fillId="0" borderId="12" xfId="3" applyFont="1" applyBorder="1" applyAlignment="1">
      <alignment horizontal="left" vertical="center" wrapText="1"/>
    </xf>
    <xf numFmtId="0" fontId="109" fillId="0" borderId="12" xfId="3" applyFont="1" applyBorder="1" applyAlignment="1">
      <alignment horizontal="left" vertical="center" wrapText="1" indent="3"/>
    </xf>
    <xf numFmtId="0" fontId="110" fillId="0" borderId="12" xfId="3" applyFont="1" applyBorder="1" applyAlignment="1">
      <alignment horizontal="left" vertical="center" wrapText="1" indent="3"/>
    </xf>
    <xf numFmtId="0" fontId="68" fillId="0" borderId="13" xfId="3" applyFont="1" applyBorder="1" applyAlignment="1">
      <alignment horizontal="center" vertical="center" wrapText="1"/>
    </xf>
    <xf numFmtId="0" fontId="7" fillId="0" borderId="9" xfId="3" applyFont="1" applyBorder="1" applyAlignment="1">
      <alignment horizontal="center"/>
    </xf>
    <xf numFmtId="9" fontId="4" fillId="0" borderId="9" xfId="3" applyNumberFormat="1" applyBorder="1" applyAlignment="1">
      <alignment horizontal="center" wrapText="1"/>
    </xf>
    <xf numFmtId="0" fontId="4" fillId="0" borderId="9" xfId="3" applyBorder="1" applyAlignment="1">
      <alignment horizontal="center" wrapText="1"/>
    </xf>
    <xf numFmtId="0" fontId="8" fillId="0" borderId="9" xfId="3" applyFont="1" applyBorder="1" applyAlignment="1">
      <alignment horizontal="center" wrapText="1"/>
    </xf>
    <xf numFmtId="0" fontId="11" fillId="0" borderId="9" xfId="3" applyFont="1" applyBorder="1" applyAlignment="1">
      <alignment horizontal="center" wrapText="1"/>
    </xf>
    <xf numFmtId="0" fontId="11" fillId="0" borderId="0" xfId="3" applyFont="1" applyAlignment="1">
      <alignment horizontal="center"/>
    </xf>
    <xf numFmtId="0" fontId="11" fillId="4" borderId="9" xfId="3" applyFont="1" applyFill="1" applyBorder="1" applyAlignment="1">
      <alignment horizontal="center"/>
    </xf>
    <xf numFmtId="0" fontId="37" fillId="0" borderId="9" xfId="3" applyFont="1" applyBorder="1" applyAlignment="1">
      <alignment horizontal="center" vertical="center"/>
    </xf>
    <xf numFmtId="0" fontId="37" fillId="10" borderId="9" xfId="3" applyFont="1" applyFill="1" applyBorder="1" applyAlignment="1">
      <alignment horizontal="left" vertical="center" wrapText="1"/>
    </xf>
    <xf numFmtId="0" fontId="37" fillId="0" borderId="13" xfId="3" applyFont="1" applyBorder="1" applyAlignment="1">
      <alignment horizontal="center" vertical="center"/>
    </xf>
    <xf numFmtId="0" fontId="11" fillId="10" borderId="9" xfId="3" applyFont="1" applyFill="1" applyBorder="1" applyAlignment="1">
      <alignment horizontal="left" vertical="center" wrapText="1"/>
    </xf>
    <xf numFmtId="0" fontId="111" fillId="0" borderId="0" xfId="3" applyFont="1" applyAlignment="1">
      <alignment vertical="center"/>
    </xf>
    <xf numFmtId="0" fontId="28" fillId="0" borderId="0" xfId="3" applyFont="1" applyAlignment="1">
      <alignment vertical="center"/>
    </xf>
    <xf numFmtId="0" fontId="28" fillId="0" borderId="9" xfId="3" applyFont="1" applyBorder="1" applyAlignment="1">
      <alignment horizontal="center" vertical="center"/>
    </xf>
    <xf numFmtId="0" fontId="28" fillId="0" borderId="9" xfId="3" applyFont="1" applyBorder="1" applyAlignment="1">
      <alignment wrapText="1"/>
    </xf>
    <xf numFmtId="0" fontId="112" fillId="0" borderId="9" xfId="3" applyFont="1" applyBorder="1" applyAlignment="1">
      <alignment vertical="center" wrapText="1"/>
    </xf>
    <xf numFmtId="0" fontId="112" fillId="0" borderId="9" xfId="3" applyFont="1" applyBorder="1" applyAlignment="1">
      <alignment horizontal="center" vertical="center" wrapText="1"/>
    </xf>
    <xf numFmtId="0" fontId="113" fillId="0" borderId="9" xfId="3" applyFont="1" applyBorder="1" applyAlignment="1">
      <alignment horizontal="justify" vertical="center" wrapText="1"/>
    </xf>
    <xf numFmtId="0" fontId="112" fillId="3" borderId="9" xfId="3" applyFont="1" applyFill="1" applyBorder="1" applyAlignment="1">
      <alignment vertical="center"/>
    </xf>
    <xf numFmtId="0" fontId="112" fillId="0" borderId="0" xfId="3" applyFont="1" applyAlignment="1">
      <alignment horizontal="left" vertical="top" wrapText="1"/>
    </xf>
    <xf numFmtId="0" fontId="28" fillId="0" borderId="9" xfId="3" applyFont="1" applyBorder="1" applyAlignment="1">
      <alignment horizontal="center" wrapText="1"/>
    </xf>
    <xf numFmtId="0" fontId="112" fillId="0" borderId="9" xfId="3" applyFont="1" applyBorder="1" applyAlignment="1">
      <alignment horizontal="left" vertical="center" wrapText="1" indent="3"/>
    </xf>
    <xf numFmtId="0" fontId="113" fillId="0" borderId="9" xfId="3" applyFont="1" applyBorder="1" applyAlignment="1">
      <alignment vertical="center" wrapText="1"/>
    </xf>
    <xf numFmtId="0" fontId="112" fillId="0" borderId="9" xfId="3" applyFont="1" applyBorder="1" applyAlignment="1">
      <alignment horizontal="left" vertical="center" wrapText="1" indent="2"/>
    </xf>
    <xf numFmtId="0" fontId="108" fillId="0" borderId="0" xfId="3" applyFont="1" applyAlignment="1">
      <alignment horizontal="left" vertical="center"/>
    </xf>
    <xf numFmtId="0" fontId="11" fillId="4" borderId="9" xfId="3" applyFont="1" applyFill="1" applyBorder="1" applyAlignment="1">
      <alignment horizontal="center" vertical="center"/>
    </xf>
    <xf numFmtId="0" fontId="51" fillId="0" borderId="9" xfId="3" applyFont="1" applyBorder="1" applyAlignment="1">
      <alignment horizontal="center" vertical="center"/>
    </xf>
    <xf numFmtId="0" fontId="51" fillId="0" borderId="9" xfId="3" applyFont="1" applyBorder="1" applyAlignment="1">
      <alignment horizontal="justify" vertical="top" wrapText="1"/>
    </xf>
    <xf numFmtId="0" fontId="7" fillId="10" borderId="9" xfId="5" quotePrefix="1" applyFont="1" applyFill="1" applyBorder="1" applyAlignment="1">
      <alignment horizontal="center" vertical="center"/>
    </xf>
    <xf numFmtId="0" fontId="80" fillId="0" borderId="9" xfId="3" applyFont="1" applyBorder="1" applyAlignment="1">
      <alignment horizontal="center" vertical="center"/>
    </xf>
    <xf numFmtId="0" fontId="80" fillId="0" borderId="9" xfId="3" applyFont="1" applyBorder="1" applyAlignment="1">
      <alignment horizontal="justify" vertical="top" wrapText="1"/>
    </xf>
    <xf numFmtId="0" fontId="114" fillId="0" borderId="9" xfId="3" applyFont="1" applyBorder="1" applyAlignment="1">
      <alignment horizontal="center" vertical="center" wrapText="1"/>
    </xf>
    <xf numFmtId="0" fontId="114" fillId="0" borderId="10" xfId="3" applyFont="1" applyBorder="1" applyAlignment="1">
      <alignment horizontal="justify" vertical="center" wrapText="1"/>
    </xf>
    <xf numFmtId="0" fontId="80" fillId="0" borderId="10" xfId="3" applyFont="1" applyBorder="1" applyAlignment="1">
      <alignment horizontal="justify" vertical="center" wrapText="1"/>
    </xf>
    <xf numFmtId="0" fontId="114" fillId="0" borderId="13" xfId="3" applyFont="1" applyBorder="1" applyAlignment="1">
      <alignment horizontal="center" vertical="center" wrapText="1"/>
    </xf>
    <xf numFmtId="0" fontId="80" fillId="0" borderId="1" xfId="3" applyFont="1" applyBorder="1" applyAlignment="1">
      <alignment horizontal="justify" vertical="center" wrapText="1"/>
    </xf>
    <xf numFmtId="0" fontId="4" fillId="0" borderId="13" xfId="3" applyBorder="1"/>
    <xf numFmtId="0" fontId="114" fillId="0" borderId="14" xfId="3" applyFont="1" applyBorder="1" applyAlignment="1">
      <alignment horizontal="center" vertical="center" wrapText="1"/>
    </xf>
    <xf numFmtId="0" fontId="117" fillId="0" borderId="4" xfId="3" applyFont="1" applyBorder="1" applyAlignment="1">
      <alignment horizontal="justify" vertical="center" wrapText="1"/>
    </xf>
    <xf numFmtId="0" fontId="4" fillId="0" borderId="14" xfId="3" applyBorder="1"/>
    <xf numFmtId="0" fontId="117" fillId="0" borderId="14" xfId="3" applyFont="1" applyBorder="1" applyAlignment="1">
      <alignment horizontal="right" vertical="center" wrapText="1"/>
    </xf>
    <xf numFmtId="0" fontId="117" fillId="0" borderId="15" xfId="3" applyFont="1" applyBorder="1" applyAlignment="1">
      <alignment horizontal="right" vertical="center" wrapText="1"/>
    </xf>
    <xf numFmtId="0" fontId="117" fillId="0" borderId="6" xfId="3" applyFont="1" applyBorder="1" applyAlignment="1">
      <alignment horizontal="justify" vertical="center" wrapText="1"/>
    </xf>
    <xf numFmtId="0" fontId="51" fillId="0" borderId="9" xfId="3" applyFont="1" applyBorder="1" applyAlignment="1">
      <alignment horizontal="justify" vertical="center" wrapText="1"/>
    </xf>
    <xf numFmtId="0" fontId="51" fillId="0" borderId="10" xfId="3" applyFont="1" applyBorder="1" applyAlignment="1">
      <alignment horizontal="justify" vertical="center" wrapText="1"/>
    </xf>
    <xf numFmtId="0" fontId="51" fillId="0" borderId="13" xfId="3" applyFont="1" applyBorder="1" applyAlignment="1">
      <alignment horizontal="justify" vertical="center" wrapText="1"/>
    </xf>
    <xf numFmtId="0" fontId="118" fillId="0" borderId="14" xfId="3" applyFont="1" applyBorder="1" applyAlignment="1">
      <alignment horizontal="justify" vertical="center" wrapText="1"/>
    </xf>
    <xf numFmtId="0" fontId="114" fillId="0" borderId="1" xfId="3" applyFont="1" applyBorder="1" applyAlignment="1">
      <alignment horizontal="justify" vertical="center" wrapText="1"/>
    </xf>
    <xf numFmtId="0" fontId="4" fillId="0" borderId="0" xfId="3" applyAlignment="1">
      <alignment vertical="top"/>
    </xf>
    <xf numFmtId="0" fontId="51" fillId="0" borderId="0" xfId="3" applyFont="1" applyAlignment="1">
      <alignment horizontal="center" vertical="center"/>
    </xf>
    <xf numFmtId="0" fontId="28" fillId="10" borderId="9" xfId="3" applyFont="1" applyFill="1" applyBorder="1" applyAlignment="1">
      <alignment horizontal="center" vertical="center" wrapText="1"/>
    </xf>
    <xf numFmtId="0" fontId="37" fillId="10" borderId="9" xfId="3" applyFont="1" applyFill="1" applyBorder="1" applyAlignment="1">
      <alignment horizontal="center" vertical="center" wrapText="1"/>
    </xf>
    <xf numFmtId="0" fontId="37" fillId="10" borderId="9" xfId="3" applyFont="1" applyFill="1" applyBorder="1" applyAlignment="1">
      <alignment vertical="center" wrapText="1"/>
    </xf>
    <xf numFmtId="0" fontId="28" fillId="10" borderId="9" xfId="3" applyFont="1" applyFill="1" applyBorder="1" applyAlignment="1">
      <alignment vertical="center" wrapText="1"/>
    </xf>
    <xf numFmtId="0" fontId="28" fillId="20" borderId="9" xfId="3" applyFont="1" applyFill="1" applyBorder="1" applyAlignment="1">
      <alignment vertical="center" wrapText="1"/>
    </xf>
    <xf numFmtId="0" fontId="28" fillId="10" borderId="9" xfId="3" applyFont="1" applyFill="1" applyBorder="1" applyAlignment="1">
      <alignment horizontal="justify" vertical="center" wrapText="1"/>
    </xf>
    <xf numFmtId="0" fontId="19" fillId="0" borderId="9" xfId="3" applyFont="1" applyBorder="1" applyAlignment="1">
      <alignment horizontal="justify" vertical="center" wrapText="1"/>
    </xf>
    <xf numFmtId="0" fontId="111" fillId="0" borderId="0" xfId="3" applyFont="1" applyAlignment="1">
      <alignment vertical="center" wrapText="1"/>
    </xf>
    <xf numFmtId="0" fontId="28" fillId="0" borderId="9" xfId="3" applyFont="1" applyBorder="1" applyAlignment="1">
      <alignment horizontal="center" vertical="center" wrapText="1"/>
    </xf>
    <xf numFmtId="0" fontId="37" fillId="0" borderId="9" xfId="3" applyFont="1" applyBorder="1" applyAlignment="1">
      <alignment vertical="center" wrapText="1"/>
    </xf>
    <xf numFmtId="0" fontId="119" fillId="0" borderId="9" xfId="3" applyFont="1" applyBorder="1" applyAlignment="1">
      <alignment horizontal="right" vertical="center" wrapText="1"/>
    </xf>
    <xf numFmtId="0" fontId="119" fillId="0" borderId="9" xfId="3" applyFont="1" applyBorder="1" applyAlignment="1">
      <alignment vertical="center" wrapText="1"/>
    </xf>
    <xf numFmtId="0" fontId="120" fillId="0" borderId="0" xfId="7" applyFont="1">
      <alignment vertical="center"/>
    </xf>
    <xf numFmtId="0" fontId="38" fillId="0" borderId="9" xfId="3" applyFont="1" applyBorder="1" applyAlignment="1">
      <alignment horizontal="center" vertical="center"/>
    </xf>
    <xf numFmtId="0" fontId="28" fillId="0" borderId="9" xfId="3" applyFont="1" applyBorder="1" applyAlignment="1">
      <alignment horizontal="justify" vertical="center" wrapText="1"/>
    </xf>
    <xf numFmtId="0" fontId="122" fillId="0" borderId="9" xfId="3" applyFont="1" applyBorder="1" applyAlignment="1">
      <alignment horizontal="center" vertical="center"/>
    </xf>
    <xf numFmtId="0" fontId="38" fillId="0" borderId="0" xfId="3" applyFont="1" applyAlignment="1">
      <alignment horizontal="center" vertical="center"/>
    </xf>
    <xf numFmtId="0" fontId="28" fillId="0" borderId="0" xfId="3" applyFont="1" applyAlignment="1">
      <alignment horizontal="justify" vertical="center"/>
    </xf>
    <xf numFmtId="0" fontId="111" fillId="0" borderId="0" xfId="3" applyFont="1"/>
    <xf numFmtId="0" fontId="81" fillId="0" borderId="0" xfId="3" applyFont="1" applyAlignment="1">
      <alignment horizontal="center" vertical="center" wrapText="1"/>
    </xf>
    <xf numFmtId="0" fontId="19" fillId="0" borderId="9" xfId="3" applyFont="1" applyBorder="1" applyAlignment="1">
      <alignment horizontal="center" vertical="center" wrapText="1"/>
    </xf>
    <xf numFmtId="0" fontId="28" fillId="0" borderId="0" xfId="3" applyFont="1" applyAlignment="1">
      <alignment vertical="center" wrapText="1"/>
    </xf>
    <xf numFmtId="0" fontId="19" fillId="0" borderId="9" xfId="3" applyFont="1" applyBorder="1" applyAlignment="1">
      <alignment vertical="center" wrapText="1"/>
    </xf>
    <xf numFmtId="0" fontId="19" fillId="7" borderId="9" xfId="3" applyFont="1" applyFill="1" applyBorder="1" applyAlignment="1">
      <alignment horizontal="center" vertical="center" wrapText="1"/>
    </xf>
    <xf numFmtId="0" fontId="124" fillId="0" borderId="9" xfId="3" applyFont="1" applyBorder="1" applyAlignment="1">
      <alignment vertical="center" wrapText="1"/>
    </xf>
    <xf numFmtId="0" fontId="124" fillId="9" borderId="9" xfId="3" applyFont="1" applyFill="1" applyBorder="1" applyAlignment="1">
      <alignment vertical="center" wrapText="1"/>
    </xf>
    <xf numFmtId="0" fontId="125" fillId="0" borderId="9" xfId="3" applyFont="1" applyBorder="1" applyAlignment="1">
      <alignment vertical="center" wrapText="1"/>
    </xf>
    <xf numFmtId="0" fontId="126" fillId="0" borderId="0" xfId="3" applyFont="1"/>
    <xf numFmtId="0" fontId="120" fillId="0" borderId="0" xfId="3" applyFont="1" applyAlignment="1">
      <alignment vertical="center"/>
    </xf>
    <xf numFmtId="0" fontId="19" fillId="0" borderId="9" xfId="3" applyFont="1" applyBorder="1" applyAlignment="1">
      <alignment horizontal="right" vertical="center" wrapText="1"/>
    </xf>
    <xf numFmtId="0" fontId="127" fillId="0" borderId="9" xfId="3" applyFont="1" applyBorder="1" applyAlignment="1">
      <alignment vertical="center" wrapText="1"/>
    </xf>
    <xf numFmtId="0" fontId="121" fillId="0" borderId="9" xfId="3" applyFont="1" applyBorder="1" applyAlignment="1">
      <alignment vertical="center" wrapText="1"/>
    </xf>
    <xf numFmtId="0" fontId="120" fillId="0" borderId="0" xfId="3" applyFont="1"/>
    <xf numFmtId="0" fontId="60" fillId="0" borderId="0" xfId="3" applyFont="1" applyAlignment="1">
      <alignment horizontal="center" vertical="center"/>
    </xf>
    <xf numFmtId="0" fontId="28" fillId="0" borderId="5" xfId="3" applyFont="1" applyBorder="1" applyAlignment="1">
      <alignment horizontal="center" vertical="center" wrapText="1"/>
    </xf>
    <xf numFmtId="0" fontId="19" fillId="0" borderId="6" xfId="3" applyFont="1" applyBorder="1" applyAlignment="1">
      <alignment vertical="center" wrapText="1"/>
    </xf>
    <xf numFmtId="0" fontId="28" fillId="0" borderId="8" xfId="3" applyFont="1" applyBorder="1" applyAlignment="1">
      <alignment horizontal="center" vertical="center" wrapText="1"/>
    </xf>
    <xf numFmtId="9" fontId="28" fillId="0" borderId="9" xfId="3" applyNumberFormat="1" applyFont="1" applyBorder="1" applyAlignment="1">
      <alignment horizontal="center" vertical="center" wrapText="1"/>
    </xf>
    <xf numFmtId="0" fontId="28" fillId="0" borderId="9" xfId="3" applyFont="1" applyBorder="1" applyAlignment="1">
      <alignment vertical="center"/>
    </xf>
    <xf numFmtId="0" fontId="121" fillId="0" borderId="9" xfId="3" applyFont="1" applyBorder="1" applyAlignment="1">
      <alignment vertical="center"/>
    </xf>
    <xf numFmtId="0" fontId="4" fillId="0" borderId="0" xfId="3" applyAlignment="1">
      <alignment horizontal="left" vertical="top"/>
    </xf>
    <xf numFmtId="0" fontId="128" fillId="0" borderId="0" xfId="3" applyFont="1" applyAlignment="1">
      <alignment horizontal="center" vertical="center" wrapText="1"/>
    </xf>
    <xf numFmtId="0" fontId="4" fillId="0" borderId="8" xfId="3" applyBorder="1" applyAlignment="1">
      <alignment vertical="center"/>
    </xf>
    <xf numFmtId="0" fontId="7" fillId="0" borderId="9" xfId="3" applyFont="1" applyBorder="1" applyAlignment="1">
      <alignment horizontal="center" vertical="top"/>
    </xf>
    <xf numFmtId="0" fontId="7" fillId="0" borderId="15" xfId="3" applyFont="1" applyBorder="1" applyAlignment="1">
      <alignment horizontal="center" vertical="center"/>
    </xf>
    <xf numFmtId="0" fontId="129" fillId="0" borderId="0" xfId="3" applyFont="1"/>
    <xf numFmtId="0" fontId="19" fillId="0" borderId="13" xfId="3" applyFont="1" applyBorder="1" applyAlignment="1">
      <alignment horizontal="center" vertical="center" wrapText="1"/>
    </xf>
    <xf numFmtId="0" fontId="28" fillId="0" borderId="10" xfId="3" applyFont="1" applyBorder="1" applyAlignment="1">
      <alignment horizontal="center" vertical="center" wrapText="1"/>
    </xf>
    <xf numFmtId="0" fontId="131" fillId="8" borderId="9" xfId="3" applyFont="1" applyFill="1" applyBorder="1" applyAlignment="1">
      <alignment vertical="center" wrapText="1"/>
    </xf>
    <xf numFmtId="0" fontId="131" fillId="8" borderId="15" xfId="3" applyFont="1" applyFill="1" applyBorder="1" applyAlignment="1">
      <alignment vertical="center" wrapText="1"/>
    </xf>
    <xf numFmtId="0" fontId="28" fillId="0" borderId="10" xfId="3" applyFont="1" applyBorder="1" applyAlignment="1">
      <alignment horizontal="left" vertical="center" wrapText="1" indent="3"/>
    </xf>
    <xf numFmtId="0" fontId="37" fillId="0" borderId="10" xfId="3" applyFont="1" applyBorder="1" applyAlignment="1">
      <alignment vertical="center" wrapText="1"/>
    </xf>
    <xf numFmtId="0" fontId="28" fillId="8" borderId="9" xfId="3" applyFont="1" applyFill="1" applyBorder="1" applyAlignment="1">
      <alignment vertical="center" wrapText="1"/>
    </xf>
    <xf numFmtId="0" fontId="77" fillId="0" borderId="0" xfId="3" applyFont="1" applyAlignment="1">
      <alignment horizontal="center" vertical="center" wrapText="1"/>
    </xf>
    <xf numFmtId="0" fontId="19" fillId="0" borderId="0" xfId="3" applyFont="1" applyAlignment="1">
      <alignment vertical="center" wrapText="1"/>
    </xf>
    <xf numFmtId="0" fontId="123" fillId="0" borderId="0" xfId="3" applyFont="1" applyAlignment="1">
      <alignment vertical="center" wrapText="1"/>
    </xf>
    <xf numFmtId="0" fontId="121" fillId="0" borderId="9" xfId="3" applyFont="1" applyBorder="1" applyAlignment="1">
      <alignment horizontal="center" vertical="center" wrapText="1"/>
    </xf>
    <xf numFmtId="0" fontId="22" fillId="0" borderId="0" xfId="3" applyFont="1"/>
    <xf numFmtId="0" fontId="19" fillId="0" borderId="0" xfId="3" applyFont="1" applyAlignment="1">
      <alignment horizontal="center" vertical="center" wrapText="1"/>
    </xf>
    <xf numFmtId="0" fontId="19" fillId="0" borderId="0" xfId="3" applyFont="1" applyAlignment="1">
      <alignment horizontal="center" vertical="center"/>
    </xf>
    <xf numFmtId="0" fontId="19" fillId="9" borderId="9" xfId="3" applyFont="1" applyFill="1" applyBorder="1" applyAlignment="1">
      <alignment vertical="center"/>
    </xf>
    <xf numFmtId="0" fontId="19" fillId="0" borderId="9" xfId="3" applyFont="1" applyBorder="1" applyAlignment="1">
      <alignment vertical="center"/>
    </xf>
    <xf numFmtId="0" fontId="19" fillId="19" borderId="9" xfId="3" applyFont="1" applyFill="1" applyBorder="1" applyAlignment="1">
      <alignment vertical="center"/>
    </xf>
    <xf numFmtId="0" fontId="7" fillId="0" borderId="9" xfId="3" applyFont="1" applyBorder="1" applyAlignment="1">
      <alignment vertical="top" wrapText="1"/>
    </xf>
    <xf numFmtId="0" fontId="7" fillId="0" borderId="0" xfId="3" applyFont="1" applyAlignment="1">
      <alignment vertical="center"/>
    </xf>
    <xf numFmtId="0" fontId="7" fillId="0" borderId="5" xfId="3" applyFont="1" applyBorder="1" applyAlignment="1">
      <alignment vertical="center"/>
    </xf>
    <xf numFmtId="0" fontId="7" fillId="0" borderId="13" xfId="3" applyFont="1" applyBorder="1" applyAlignment="1">
      <alignment horizontal="center"/>
    </xf>
    <xf numFmtId="0" fontId="7" fillId="0" borderId="7" xfId="3" applyFont="1" applyBorder="1" applyAlignment="1">
      <alignment vertical="center"/>
    </xf>
    <xf numFmtId="0" fontId="7" fillId="0" borderId="8" xfId="3" applyFont="1" applyBorder="1" applyAlignment="1">
      <alignment vertical="center"/>
    </xf>
    <xf numFmtId="0" fontId="7" fillId="0" borderId="15" xfId="3" applyFont="1" applyBorder="1" applyAlignment="1">
      <alignment horizontal="center"/>
    </xf>
    <xf numFmtId="0" fontId="8" fillId="0" borderId="9" xfId="3" applyFont="1" applyBorder="1" applyAlignment="1">
      <alignment horizontal="center" vertical="center"/>
    </xf>
    <xf numFmtId="0" fontId="8" fillId="0" borderId="9" xfId="3" applyFont="1" applyBorder="1" applyAlignment="1">
      <alignment horizontal="left" vertical="center"/>
    </xf>
    <xf numFmtId="0" fontId="7" fillId="0" borderId="13" xfId="3" applyFont="1" applyBorder="1" applyAlignment="1">
      <alignment horizontal="left" wrapText="1"/>
    </xf>
    <xf numFmtId="0" fontId="7" fillId="0" borderId="9" xfId="3" applyFont="1" applyBorder="1" applyAlignment="1">
      <alignment horizontal="left" wrapText="1"/>
    </xf>
    <xf numFmtId="0" fontId="7" fillId="0" borderId="1" xfId="3" applyFont="1" applyBorder="1" applyAlignment="1">
      <alignment horizontal="center"/>
    </xf>
    <xf numFmtId="0" fontId="7" fillId="0" borderId="13" xfId="3" applyFont="1" applyBorder="1" applyAlignment="1">
      <alignment horizontal="center" vertical="center"/>
    </xf>
    <xf numFmtId="0" fontId="7" fillId="0" borderId="10" xfId="3" applyFont="1" applyBorder="1" applyAlignment="1">
      <alignment horizontal="left" wrapText="1"/>
    </xf>
    <xf numFmtId="0" fontId="7" fillId="0" borderId="10" xfId="3" applyFont="1" applyBorder="1"/>
    <xf numFmtId="0" fontId="25" fillId="0" borderId="0" xfId="3" applyFont="1" applyAlignment="1">
      <alignment horizontal="left"/>
    </xf>
    <xf numFmtId="0" fontId="24" fillId="0" borderId="0" xfId="3" applyFont="1" applyAlignment="1">
      <alignment horizontal="left"/>
    </xf>
    <xf numFmtId="0" fontId="7" fillId="0" borderId="13" xfId="3" applyFont="1" applyBorder="1" applyAlignment="1">
      <alignment horizontal="center" vertical="center" wrapText="1"/>
    </xf>
    <xf numFmtId="9" fontId="7" fillId="0" borderId="13" xfId="10" applyFont="1" applyFill="1" applyBorder="1" applyAlignment="1">
      <alignment horizontal="center" vertical="center" wrapText="1"/>
    </xf>
    <xf numFmtId="0" fontId="8" fillId="0" borderId="9" xfId="3" applyFont="1" applyBorder="1" applyAlignment="1">
      <alignment horizontal="center"/>
    </xf>
    <xf numFmtId="0" fontId="7" fillId="0" borderId="5" xfId="3" applyFont="1" applyBorder="1"/>
    <xf numFmtId="0" fontId="7" fillId="0" borderId="7" xfId="3" applyFont="1" applyBorder="1"/>
    <xf numFmtId="0" fontId="7" fillId="0" borderId="8" xfId="3" applyFont="1" applyBorder="1"/>
    <xf numFmtId="0" fontId="11" fillId="0" borderId="0" xfId="3" applyFont="1" applyAlignment="1">
      <alignment horizontal="left"/>
    </xf>
    <xf numFmtId="0" fontId="4" fillId="2" borderId="10" xfId="3" applyFill="1" applyBorder="1" applyAlignment="1">
      <alignment vertical="center" wrapText="1"/>
    </xf>
    <xf numFmtId="0" fontId="4" fillId="2" borderId="11" xfId="3" applyFill="1" applyBorder="1" applyAlignment="1">
      <alignment vertical="center" wrapText="1"/>
    </xf>
    <xf numFmtId="0" fontId="4" fillId="2" borderId="12" xfId="3" applyFill="1" applyBorder="1" applyAlignment="1">
      <alignment vertical="center" wrapText="1"/>
    </xf>
    <xf numFmtId="0" fontId="4" fillId="2" borderId="1" xfId="3" applyFill="1" applyBorder="1" applyAlignment="1">
      <alignment vertical="center" wrapText="1"/>
    </xf>
    <xf numFmtId="0" fontId="4" fillId="2" borderId="2" xfId="3" applyFill="1" applyBorder="1" applyAlignment="1">
      <alignment vertical="center" wrapText="1"/>
    </xf>
    <xf numFmtId="0" fontId="4" fillId="2" borderId="3" xfId="3" applyFill="1" applyBorder="1" applyAlignment="1">
      <alignment vertical="center" wrapText="1"/>
    </xf>
    <xf numFmtId="0" fontId="11" fillId="0" borderId="0" xfId="3" applyFont="1" applyAlignment="1">
      <alignment horizontal="center" vertical="center" wrapText="1"/>
    </xf>
    <xf numFmtId="0" fontId="7" fillId="5" borderId="9" xfId="5" quotePrefix="1" applyFont="1" applyFill="1" applyBorder="1" applyAlignment="1">
      <alignment horizontal="left" vertical="center"/>
    </xf>
    <xf numFmtId="0" fontId="7" fillId="10" borderId="9" xfId="5" applyFont="1" applyFill="1" applyBorder="1" applyAlignment="1">
      <alignment horizontal="center" vertical="center" wrapText="1"/>
    </xf>
    <xf numFmtId="0" fontId="7" fillId="0" borderId="9" xfId="5" applyFont="1" applyBorder="1" applyAlignment="1">
      <alignment horizontal="left" vertical="center" wrapText="1"/>
    </xf>
    <xf numFmtId="0" fontId="7" fillId="10" borderId="9" xfId="5" quotePrefix="1" applyFont="1" applyFill="1" applyBorder="1" applyAlignment="1">
      <alignment horizontal="left" vertical="center"/>
    </xf>
    <xf numFmtId="0" fontId="24" fillId="0" borderId="0" xfId="3" applyFont="1" applyAlignment="1">
      <alignment horizontal="left" vertical="center"/>
    </xf>
    <xf numFmtId="0" fontId="4" fillId="0" borderId="0" xfId="3" applyAlignment="1">
      <alignment horizontal="left" vertical="center"/>
    </xf>
    <xf numFmtId="0" fontId="133" fillId="0" borderId="0" xfId="3" applyFont="1" applyAlignment="1">
      <alignment horizontal="left" vertical="center"/>
    </xf>
    <xf numFmtId="49" fontId="7" fillId="0" borderId="9" xfId="11" applyNumberFormat="1" applyFont="1" applyBorder="1" applyAlignment="1">
      <alignment horizontal="center" vertical="center" wrapText="1"/>
    </xf>
    <xf numFmtId="49" fontId="7" fillId="0" borderId="9" xfId="11" quotePrefix="1" applyNumberFormat="1" applyFont="1" applyBorder="1" applyAlignment="1">
      <alignment horizontal="center" vertical="center" wrapText="1"/>
    </xf>
    <xf numFmtId="0" fontId="7" fillId="0" borderId="9" xfId="11" applyFont="1" applyBorder="1" applyAlignment="1">
      <alignment horizontal="center" vertical="center" wrapText="1"/>
    </xf>
    <xf numFmtId="0" fontId="7" fillId="0" borderId="9" xfId="11" applyFont="1" applyBorder="1" applyAlignment="1">
      <alignment horizontal="left" vertical="center" wrapText="1"/>
    </xf>
    <xf numFmtId="0" fontId="7" fillId="0" borderId="9" xfId="11" applyFont="1" applyBorder="1" applyAlignment="1">
      <alignment vertical="center" wrapText="1"/>
    </xf>
    <xf numFmtId="0" fontId="134" fillId="0" borderId="9" xfId="11" applyFont="1" applyBorder="1" applyAlignment="1">
      <alignment horizontal="left" vertical="center" wrapText="1" indent="2"/>
    </xf>
    <xf numFmtId="0" fontId="7" fillId="4" borderId="9" xfId="11" applyFont="1" applyFill="1" applyBorder="1" applyAlignment="1">
      <alignment horizontal="center" vertical="center" wrapText="1"/>
    </xf>
    <xf numFmtId="0" fontId="7" fillId="4" borderId="9" xfId="11" applyFont="1" applyFill="1" applyBorder="1" applyAlignment="1">
      <alignment wrapText="1"/>
    </xf>
    <xf numFmtId="0" fontId="135" fillId="0" borderId="9" xfId="11" applyFont="1" applyBorder="1"/>
    <xf numFmtId="0" fontId="7" fillId="0" borderId="9" xfId="11" applyFont="1" applyBorder="1"/>
    <xf numFmtId="0" fontId="7" fillId="4" borderId="9" xfId="11" applyFont="1" applyFill="1" applyBorder="1"/>
    <xf numFmtId="0" fontId="7" fillId="0" borderId="9" xfId="11" quotePrefix="1" applyFont="1" applyBorder="1" applyAlignment="1">
      <alignment horizontal="center" vertical="center" wrapText="1"/>
    </xf>
    <xf numFmtId="0" fontId="8" fillId="0" borderId="0" xfId="3" applyFont="1" applyAlignment="1">
      <alignment horizontal="left"/>
    </xf>
    <xf numFmtId="0" fontId="7" fillId="0" borderId="0" xfId="3" applyFont="1" applyAlignment="1">
      <alignment horizontal="left"/>
    </xf>
    <xf numFmtId="0" fontId="7" fillId="16" borderId="11" xfId="3" applyFont="1" applyFill="1" applyBorder="1"/>
    <xf numFmtId="0" fontId="136" fillId="0" borderId="0" xfId="3" applyFont="1" applyAlignment="1">
      <alignment horizontal="center" vertical="center"/>
    </xf>
    <xf numFmtId="0" fontId="136" fillId="0" borderId="7" xfId="3" applyFont="1" applyBorder="1" applyAlignment="1">
      <alignment horizontal="center" vertical="center"/>
    </xf>
    <xf numFmtId="0" fontId="7" fillId="0" borderId="11" xfId="3" applyFont="1" applyBorder="1" applyAlignment="1">
      <alignment horizontal="center" vertical="center"/>
    </xf>
    <xf numFmtId="0" fontId="7" fillId="0" borderId="0" xfId="3" applyFont="1" applyAlignment="1">
      <alignment horizontal="center" vertical="center"/>
    </xf>
    <xf numFmtId="0" fontId="137" fillId="0" borderId="0" xfId="3" applyFont="1"/>
    <xf numFmtId="0" fontId="7" fillId="0" borderId="9" xfId="3" applyFont="1" applyBorder="1" applyAlignment="1">
      <alignment horizontal="left" indent="2"/>
    </xf>
    <xf numFmtId="0" fontId="7" fillId="4" borderId="9" xfId="3" applyFont="1" applyFill="1" applyBorder="1"/>
    <xf numFmtId="0" fontId="7" fillId="0" borderId="9" xfId="3" applyFont="1" applyBorder="1" applyAlignment="1">
      <alignment horizontal="left" wrapText="1" indent="2"/>
    </xf>
    <xf numFmtId="0" fontId="7" fillId="0" borderId="9" xfId="3" applyFont="1" applyBorder="1" applyAlignment="1">
      <alignment horizontal="left" indent="4"/>
    </xf>
    <xf numFmtId="0" fontId="7" fillId="0" borderId="11" xfId="3" applyFont="1" applyBorder="1"/>
    <xf numFmtId="0" fontId="7" fillId="0" borderId="12" xfId="3" applyFont="1" applyBorder="1"/>
    <xf numFmtId="0" fontId="138" fillId="0" borderId="0" xfId="3" applyFont="1"/>
    <xf numFmtId="0" fontId="7" fillId="0" borderId="0" xfId="3" applyFont="1" applyAlignment="1">
      <alignment horizontal="left" wrapText="1"/>
    </xf>
    <xf numFmtId="0" fontId="138" fillId="0" borderId="0" xfId="3" applyFont="1" applyAlignment="1">
      <alignment horizontal="left" wrapText="1"/>
    </xf>
    <xf numFmtId="0" fontId="7" fillId="0" borderId="9" xfId="3" applyFont="1" applyBorder="1" applyAlignment="1">
      <alignment horizontal="left" vertical="top" wrapText="1"/>
    </xf>
    <xf numFmtId="0" fontId="7" fillId="0" borderId="0" xfId="3" applyFont="1" applyAlignment="1">
      <alignment horizontal="center" wrapText="1"/>
    </xf>
    <xf numFmtId="0" fontId="7" fillId="0" borderId="0" xfId="3" applyFont="1" applyAlignment="1">
      <alignment wrapText="1"/>
    </xf>
    <xf numFmtId="0" fontId="138" fillId="0" borderId="9" xfId="3" applyFont="1" applyBorder="1"/>
    <xf numFmtId="0" fontId="7" fillId="0" borderId="9" xfId="3" applyFont="1" applyBorder="1" applyAlignment="1">
      <alignment horizontal="center" wrapText="1"/>
    </xf>
    <xf numFmtId="0" fontId="139" fillId="0" borderId="9" xfId="12" applyFont="1" applyBorder="1" applyAlignment="1">
      <alignment wrapText="1"/>
    </xf>
    <xf numFmtId="0" fontId="7" fillId="0" borderId="0" xfId="3" applyFont="1" applyAlignment="1">
      <alignment horizontal="left" vertical="center" wrapText="1"/>
    </xf>
    <xf numFmtId="0" fontId="7" fillId="0" borderId="0" xfId="3" applyFont="1" applyAlignment="1">
      <alignment horizontal="left" vertical="center"/>
    </xf>
    <xf numFmtId="0" fontId="8" fillId="0" borderId="13" xfId="3" applyFont="1" applyBorder="1" applyAlignment="1">
      <alignment horizontal="center"/>
    </xf>
    <xf numFmtId="0" fontId="140" fillId="0" borderId="0" xfId="12" applyFont="1" applyAlignment="1">
      <alignment horizontal="left" vertical="center"/>
    </xf>
    <xf numFmtId="49" fontId="141" fillId="4" borderId="52" xfId="12" applyNumberFormat="1" applyFont="1" applyFill="1" applyBorder="1" applyAlignment="1">
      <alignment horizontal="center" vertical="center" wrapText="1"/>
    </xf>
    <xf numFmtId="49" fontId="140" fillId="4" borderId="53" xfId="12" applyNumberFormat="1" applyFont="1" applyFill="1" applyBorder="1" applyAlignment="1">
      <alignment horizontal="center" vertical="center" wrapText="1"/>
    </xf>
    <xf numFmtId="49" fontId="140" fillId="4" borderId="9" xfId="12" applyNumberFormat="1" applyFont="1" applyFill="1" applyBorder="1" applyAlignment="1">
      <alignment horizontal="center" vertical="center" wrapText="1"/>
    </xf>
    <xf numFmtId="49" fontId="140" fillId="4" borderId="54" xfId="12" applyNumberFormat="1" applyFont="1" applyFill="1" applyBorder="1" applyAlignment="1">
      <alignment horizontal="center" vertical="center" wrapText="1"/>
    </xf>
    <xf numFmtId="49" fontId="140" fillId="4" borderId="55" xfId="12" applyNumberFormat="1" applyFont="1" applyFill="1" applyBorder="1" applyAlignment="1">
      <alignment horizontal="center" vertical="center" wrapText="1"/>
    </xf>
    <xf numFmtId="0" fontId="140" fillId="4" borderId="9" xfId="13" applyFont="1" applyFill="1" applyBorder="1" applyAlignment="1">
      <alignment horizontal="center" vertical="center" wrapText="1"/>
    </xf>
    <xf numFmtId="0" fontId="8" fillId="0" borderId="9" xfId="3" applyFont="1" applyBorder="1"/>
    <xf numFmtId="0" fontId="142" fillId="14" borderId="56" xfId="12" applyFont="1" applyFill="1" applyBorder="1" applyAlignment="1">
      <alignment wrapText="1"/>
    </xf>
    <xf numFmtId="0" fontId="143" fillId="0" borderId="57" xfId="12" applyFont="1" applyBorder="1" applyAlignment="1">
      <alignment horizontal="center" wrapText="1"/>
    </xf>
    <xf numFmtId="0" fontId="8" fillId="0" borderId="9" xfId="3" applyFont="1" applyBorder="1" applyAlignment="1">
      <alignment horizontal="left" indent="1"/>
    </xf>
    <xf numFmtId="0" fontId="142" fillId="0" borderId="58" xfId="12" applyFont="1" applyBorder="1" applyAlignment="1">
      <alignment wrapText="1"/>
    </xf>
    <xf numFmtId="0" fontId="142" fillId="14" borderId="59" xfId="12" applyFont="1" applyFill="1" applyBorder="1" applyAlignment="1">
      <alignment wrapText="1"/>
    </xf>
    <xf numFmtId="0" fontId="142" fillId="14" borderId="60" xfId="12" applyFont="1" applyFill="1" applyBorder="1" applyAlignment="1">
      <alignment wrapText="1"/>
    </xf>
    <xf numFmtId="0" fontId="143" fillId="14" borderId="60" xfId="12" applyFont="1" applyFill="1" applyBorder="1" applyAlignment="1">
      <alignment horizontal="center" wrapText="1"/>
    </xf>
    <xf numFmtId="0" fontId="8" fillId="10" borderId="9" xfId="3" applyFont="1" applyFill="1" applyBorder="1" applyAlignment="1">
      <alignment horizontal="left" indent="1"/>
    </xf>
    <xf numFmtId="0" fontId="142" fillId="10" borderId="59" xfId="12" applyFont="1" applyFill="1" applyBorder="1" applyAlignment="1">
      <alignment wrapText="1"/>
    </xf>
    <xf numFmtId="0" fontId="142" fillId="10" borderId="60" xfId="12" applyFont="1" applyFill="1" applyBorder="1" applyAlignment="1">
      <alignment wrapText="1"/>
    </xf>
    <xf numFmtId="0" fontId="142" fillId="0" borderId="61" xfId="12" applyFont="1" applyBorder="1" applyAlignment="1">
      <alignment wrapText="1"/>
    </xf>
    <xf numFmtId="0" fontId="142" fillId="0" borderId="59" xfId="12" applyFont="1" applyBorder="1" applyAlignment="1">
      <alignment wrapText="1"/>
    </xf>
    <xf numFmtId="0" fontId="142" fillId="0" borderId="60" xfId="12" applyFont="1" applyBorder="1" applyAlignment="1">
      <alignment wrapText="1"/>
    </xf>
    <xf numFmtId="0" fontId="142" fillId="0" borderId="62" xfId="12" applyFont="1" applyBorder="1" applyAlignment="1">
      <alignment wrapText="1"/>
    </xf>
    <xf numFmtId="0" fontId="142" fillId="0" borderId="63" xfId="12" applyFont="1" applyBorder="1" applyAlignment="1">
      <alignment wrapText="1"/>
    </xf>
    <xf numFmtId="0" fontId="142" fillId="0" borderId="64" xfId="12" applyFont="1" applyBorder="1" applyAlignment="1">
      <alignment wrapText="1"/>
    </xf>
    <xf numFmtId="0" fontId="142" fillId="0" borderId="65" xfId="12" applyFont="1" applyBorder="1" applyAlignment="1">
      <alignment wrapText="1"/>
    </xf>
    <xf numFmtId="0" fontId="19" fillId="0" borderId="0" xfId="7">
      <alignment vertical="center"/>
    </xf>
    <xf numFmtId="0" fontId="25" fillId="0" borderId="0" xfId="6" applyFont="1" applyFill="1" applyBorder="1" applyAlignment="1">
      <alignment horizontal="left" vertical="center"/>
    </xf>
    <xf numFmtId="0" fontId="18" fillId="0" borderId="0" xfId="4" applyFill="1" applyBorder="1" applyAlignment="1">
      <alignment vertical="center"/>
    </xf>
    <xf numFmtId="0" fontId="22" fillId="0" borderId="0" xfId="6" applyFill="1" applyBorder="1" applyAlignment="1">
      <alignment vertical="center"/>
    </xf>
    <xf numFmtId="0" fontId="22" fillId="0" borderId="0" xfId="6" applyFill="1" applyBorder="1" applyAlignment="1">
      <alignment horizontal="left" vertical="center"/>
    </xf>
    <xf numFmtId="0" fontId="8" fillId="0" borderId="0" xfId="6" applyFont="1" applyFill="1" applyBorder="1" applyAlignment="1">
      <alignment vertical="center"/>
    </xf>
    <xf numFmtId="0" fontId="7" fillId="0" borderId="0" xfId="7" applyFont="1">
      <alignment vertical="center"/>
    </xf>
    <xf numFmtId="0" fontId="8" fillId="10" borderId="15" xfId="5" applyFont="1" applyFill="1" applyBorder="1" applyAlignment="1">
      <alignment horizontal="center" vertical="center" wrapText="1"/>
    </xf>
    <xf numFmtId="0" fontId="8" fillId="0" borderId="9" xfId="14" applyFont="1" applyFill="1" applyBorder="1" applyAlignment="1">
      <alignment horizontal="center" vertical="center" wrapText="1"/>
    </xf>
    <xf numFmtId="0" fontId="8" fillId="10" borderId="8" xfId="5" applyFont="1" applyFill="1" applyBorder="1" applyAlignment="1">
      <alignment horizontal="center" vertical="center" wrapText="1"/>
    </xf>
    <xf numFmtId="0" fontId="7" fillId="0" borderId="0" xfId="5" applyFont="1">
      <alignment vertical="center"/>
    </xf>
    <xf numFmtId="0" fontId="8" fillId="0" borderId="9" xfId="5" quotePrefix="1" applyFont="1" applyBorder="1" applyAlignment="1">
      <alignment horizontal="center" vertical="center"/>
    </xf>
    <xf numFmtId="0" fontId="8" fillId="0" borderId="13" xfId="5" applyFont="1" applyBorder="1" applyAlignment="1">
      <alignment horizontal="left" vertical="center" wrapText="1" indent="1"/>
    </xf>
    <xf numFmtId="3" fontId="7" fillId="20" borderId="9" xfId="8" applyFont="1" applyFill="1" applyAlignment="1">
      <alignment horizontal="center" vertical="center"/>
      <protection locked="0"/>
    </xf>
    <xf numFmtId="0" fontId="7" fillId="0" borderId="12" xfId="5" applyFont="1" applyBorder="1" applyAlignment="1">
      <alignment horizontal="left" vertical="center" wrapText="1" indent="2"/>
    </xf>
    <xf numFmtId="0" fontId="7" fillId="0" borderId="3" xfId="5" applyFont="1" applyBorder="1" applyAlignment="1">
      <alignment horizontal="left" vertical="center" wrapText="1" indent="3"/>
    </xf>
    <xf numFmtId="0" fontId="144" fillId="0" borderId="3" xfId="5" applyFont="1" applyBorder="1" applyAlignment="1">
      <alignment horizontal="left" vertical="center" wrapText="1" indent="3"/>
    </xf>
    <xf numFmtId="0" fontId="20" fillId="0" borderId="0" xfId="5" quotePrefix="1" applyFont="1" applyAlignment="1">
      <alignment horizontal="right" vertical="center"/>
    </xf>
    <xf numFmtId="3" fontId="145" fillId="0" borderId="0" xfId="8" applyFont="1" applyFill="1" applyBorder="1" applyAlignment="1">
      <alignment horizontal="center" vertical="center"/>
      <protection locked="0"/>
    </xf>
    <xf numFmtId="0" fontId="25" fillId="0" borderId="0" xfId="6" applyFont="1" applyFill="1" applyBorder="1" applyAlignment="1">
      <alignment horizontal="left" vertical="center" indent="1"/>
    </xf>
    <xf numFmtId="0" fontId="7" fillId="0" borderId="0" xfId="5" quotePrefix="1" applyFont="1" applyAlignment="1">
      <alignment horizontal="right" vertical="center"/>
    </xf>
    <xf numFmtId="0" fontId="7" fillId="0" borderId="0" xfId="5" applyFont="1" applyAlignment="1">
      <alignment horizontal="left" vertical="center" wrapText="1" indent="1"/>
    </xf>
    <xf numFmtId="0" fontId="7" fillId="0" borderId="0" xfId="7" applyFont="1" applyAlignment="1">
      <alignment horizontal="left" vertical="center" wrapText="1" indent="1"/>
    </xf>
    <xf numFmtId="0" fontId="7" fillId="0" borderId="15" xfId="7" applyFont="1" applyBorder="1">
      <alignment vertical="center"/>
    </xf>
    <xf numFmtId="0" fontId="8" fillId="0" borderId="15" xfId="14" applyFont="1" applyFill="1" applyBorder="1" applyAlignment="1">
      <alignment horizontal="center" vertical="center" wrapText="1"/>
    </xf>
    <xf numFmtId="0" fontId="8" fillId="0" borderId="1" xfId="5" applyFont="1" applyBorder="1" applyAlignment="1">
      <alignment horizontal="left" vertical="center" wrapText="1" indent="1"/>
    </xf>
    <xf numFmtId="0" fontId="7" fillId="0" borderId="11" xfId="5" applyFont="1" applyBorder="1" applyAlignment="1">
      <alignment horizontal="left" vertical="center" wrapText="1" indent="2"/>
    </xf>
    <xf numFmtId="0" fontId="7" fillId="0" borderId="2" xfId="5" applyFont="1" applyBorder="1" applyAlignment="1">
      <alignment horizontal="left" vertical="center" wrapText="1" indent="3"/>
    </xf>
    <xf numFmtId="0" fontId="144" fillId="0" borderId="2" xfId="5" applyFont="1" applyBorder="1" applyAlignment="1">
      <alignment horizontal="left" vertical="center" wrapText="1" indent="3"/>
    </xf>
    <xf numFmtId="0" fontId="8" fillId="0" borderId="9" xfId="5" applyFont="1" applyBorder="1" applyAlignment="1">
      <alignment horizontal="left" vertical="center" wrapText="1" indent="1"/>
    </xf>
    <xf numFmtId="0" fontId="19" fillId="0" borderId="0" xfId="7" applyAlignment="1">
      <alignment vertical="top" wrapText="1"/>
    </xf>
    <xf numFmtId="0" fontId="80" fillId="0" borderId="0" xfId="5" applyFont="1">
      <alignment vertical="center"/>
    </xf>
    <xf numFmtId="0" fontId="146" fillId="0" borderId="0" xfId="6" applyFont="1" applyFill="1" applyBorder="1" applyAlignment="1">
      <alignment vertical="center" wrapText="1"/>
    </xf>
    <xf numFmtId="0" fontId="68" fillId="0" borderId="9" xfId="14" applyFont="1" applyFill="1" applyBorder="1" applyAlignment="1">
      <alignment horizontal="center" vertical="center" wrapText="1"/>
    </xf>
    <xf numFmtId="0" fontId="68" fillId="0" borderId="9" xfId="14" applyFont="1" applyFill="1" applyBorder="1" applyAlignment="1">
      <alignment vertical="center" wrapText="1"/>
    </xf>
    <xf numFmtId="0" fontId="121" fillId="0" borderId="0" xfId="14" applyFont="1" applyFill="1" applyBorder="1" applyAlignment="1">
      <alignment horizontal="center" vertical="center" wrapText="1"/>
    </xf>
    <xf numFmtId="0" fontId="20" fillId="0" borderId="0" xfId="5" quotePrefix="1" applyFont="1" applyAlignment="1">
      <alignment horizontal="center" vertical="center"/>
    </xf>
    <xf numFmtId="3" fontId="26" fillId="0" borderId="9" xfId="8" applyFont="1" applyFill="1" applyAlignment="1">
      <alignment horizontal="center" vertical="center"/>
      <protection locked="0"/>
    </xf>
    <xf numFmtId="0" fontId="20" fillId="0" borderId="2" xfId="5" quotePrefix="1" applyFont="1" applyBorder="1" applyAlignment="1">
      <alignment horizontal="center" vertical="center"/>
    </xf>
    <xf numFmtId="0" fontId="19" fillId="0" borderId="0" xfId="7" applyAlignment="1">
      <alignment vertical="center" wrapText="1"/>
    </xf>
    <xf numFmtId="0" fontId="148" fillId="0" borderId="0" xfId="7" applyFont="1" applyAlignment="1">
      <alignment vertical="top"/>
    </xf>
    <xf numFmtId="0" fontId="149" fillId="0" borderId="0" xfId="3" applyFont="1" applyAlignment="1">
      <alignment vertical="top"/>
    </xf>
    <xf numFmtId="0" fontId="7" fillId="0" borderId="9" xfId="7" applyFont="1" applyBorder="1" applyAlignment="1">
      <alignment horizontal="center" vertical="center"/>
    </xf>
    <xf numFmtId="0" fontId="7" fillId="0" borderId="9" xfId="7" applyFont="1" applyBorder="1" applyAlignment="1">
      <alignment horizontal="left" vertical="center" wrapText="1"/>
    </xf>
    <xf numFmtId="0" fontId="7" fillId="0" borderId="0" xfId="3" applyFont="1" applyAlignment="1">
      <alignment vertical="top"/>
    </xf>
    <xf numFmtId="0" fontId="150" fillId="0" borderId="0" xfId="7" applyFont="1" applyAlignment="1">
      <alignment vertical="top"/>
    </xf>
    <xf numFmtId="0" fontId="151" fillId="0" borderId="0" xfId="3" applyFont="1" applyAlignment="1">
      <alignment vertical="top"/>
    </xf>
    <xf numFmtId="0" fontId="19" fillId="0" borderId="0" xfId="7" applyAlignment="1">
      <alignment vertical="top"/>
    </xf>
    <xf numFmtId="0" fontId="3" fillId="0" borderId="0" xfId="2" applyBorder="1" applyAlignment="1">
      <alignment horizontal="left" vertical="center"/>
    </xf>
    <xf numFmtId="0" fontId="3" fillId="0" borderId="2" xfId="2" applyBorder="1"/>
    <xf numFmtId="0" fontId="3" fillId="0" borderId="3" xfId="2" applyBorder="1"/>
    <xf numFmtId="0" fontId="3" fillId="0" borderId="7" xfId="2" applyBorder="1" applyAlignment="1">
      <alignment horizontal="left" vertical="center"/>
    </xf>
    <xf numFmtId="0" fontId="3" fillId="0" borderId="8" xfId="2" applyBorder="1" applyAlignment="1">
      <alignment horizontal="left" vertical="center"/>
    </xf>
    <xf numFmtId="0" fontId="3" fillId="0" borderId="5" xfId="2" applyBorder="1" applyAlignment="1">
      <alignment horizontal="left" vertical="center"/>
    </xf>
    <xf numFmtId="0" fontId="1" fillId="0" borderId="0" xfId="3" applyFont="1"/>
    <xf numFmtId="0" fontId="3" fillId="0" borderId="0" xfId="2" applyFill="1" applyBorder="1" applyAlignment="1">
      <alignment horizontal="left" vertical="center"/>
    </xf>
    <xf numFmtId="0" fontId="3" fillId="0" borderId="5" xfId="2" applyFill="1" applyBorder="1" applyAlignment="1">
      <alignment horizontal="left" vertical="center"/>
    </xf>
    <xf numFmtId="3" fontId="80" fillId="0" borderId="9" xfId="3" applyNumberFormat="1" applyFont="1" applyBorder="1" applyAlignment="1">
      <alignment vertical="center" wrapText="1"/>
    </xf>
    <xf numFmtId="3" fontId="80" fillId="2" borderId="9" xfId="3" applyNumberFormat="1" applyFont="1" applyFill="1" applyBorder="1" applyAlignment="1">
      <alignment vertical="center" wrapText="1"/>
    </xf>
    <xf numFmtId="3" fontId="68" fillId="0" borderId="9" xfId="3" applyNumberFormat="1" applyFont="1" applyBorder="1" applyAlignment="1">
      <alignment vertical="center" wrapText="1"/>
    </xf>
    <xf numFmtId="10" fontId="114" fillId="0" borderId="9" xfId="15" applyNumberFormat="1" applyFont="1" applyBorder="1" applyAlignment="1">
      <alignment horizontal="center" vertical="center" wrapText="1"/>
    </xf>
    <xf numFmtId="0" fontId="153" fillId="0" borderId="9" xfId="3" applyFont="1" applyBorder="1" applyAlignment="1">
      <alignment horizontal="center" vertical="center" wrapText="1"/>
    </xf>
    <xf numFmtId="10" fontId="6" fillId="0" borderId="9" xfId="15" applyNumberFormat="1" applyFont="1" applyBorder="1" applyAlignment="1">
      <alignment vertical="center"/>
    </xf>
    <xf numFmtId="10" fontId="6" fillId="0" borderId="9" xfId="15" applyNumberFormat="1" applyFont="1" applyFill="1" applyBorder="1" applyAlignment="1" applyProtection="1">
      <alignment horizontal="center" vertical="center" wrapText="1"/>
      <protection locked="0"/>
    </xf>
    <xf numFmtId="164" fontId="7" fillId="0" borderId="9" xfId="15" applyNumberFormat="1" applyFont="1" applyFill="1" applyBorder="1" applyAlignment="1" applyProtection="1">
      <alignment horizontal="center" vertical="center" wrapText="1"/>
      <protection locked="0"/>
    </xf>
    <xf numFmtId="4" fontId="4" fillId="0" borderId="0" xfId="3" applyNumberFormat="1"/>
    <xf numFmtId="0" fontId="7" fillId="0" borderId="9" xfId="3" applyFont="1" applyBorder="1" applyAlignment="1">
      <alignment horizontal="center" vertical="center" wrapText="1"/>
    </xf>
    <xf numFmtId="9" fontId="4" fillId="0" borderId="9" xfId="15" applyFont="1" applyBorder="1" applyAlignment="1">
      <alignment wrapText="1"/>
    </xf>
    <xf numFmtId="3" fontId="80" fillId="23" borderId="9" xfId="3" applyNumberFormat="1" applyFont="1" applyFill="1" applyBorder="1" applyAlignment="1">
      <alignment vertical="center" wrapText="1"/>
    </xf>
    <xf numFmtId="10" fontId="80" fillId="0" borderId="9" xfId="15" applyNumberFormat="1" applyFont="1" applyBorder="1" applyAlignment="1">
      <alignment horizontal="center" vertical="center" wrapText="1"/>
    </xf>
    <xf numFmtId="3" fontId="80" fillId="0" borderId="9" xfId="3" applyNumberFormat="1" applyFont="1" applyBorder="1" applyAlignment="1">
      <alignment vertical="center"/>
    </xf>
    <xf numFmtId="3" fontId="155" fillId="0" borderId="9" xfId="3" applyNumberFormat="1" applyFont="1" applyBorder="1" applyAlignment="1">
      <alignment vertical="center"/>
    </xf>
    <xf numFmtId="3" fontId="80" fillId="0" borderId="9" xfId="8" applyFont="1" applyFill="1" applyAlignment="1">
      <alignment horizontal="center" vertical="center"/>
      <protection locked="0"/>
    </xf>
    <xf numFmtId="3" fontId="51" fillId="0" borderId="9" xfId="3" quotePrefix="1" applyNumberFormat="1" applyFont="1" applyBorder="1" applyAlignment="1">
      <alignment wrapText="1"/>
    </xf>
    <xf numFmtId="3" fontId="51" fillId="4" borderId="9" xfId="3" quotePrefix="1" applyNumberFormat="1" applyFont="1" applyFill="1" applyBorder="1" applyAlignment="1">
      <alignment wrapText="1"/>
    </xf>
    <xf numFmtId="3" fontId="156" fillId="4" borderId="9" xfId="3" quotePrefix="1" applyNumberFormat="1" applyFont="1" applyFill="1" applyBorder="1" applyAlignment="1">
      <alignment wrapText="1"/>
    </xf>
    <xf numFmtId="10" fontId="80" fillId="0" borderId="9" xfId="15" quotePrefix="1" applyNumberFormat="1" applyFont="1" applyBorder="1" applyAlignment="1">
      <alignment wrapText="1"/>
    </xf>
    <xf numFmtId="10" fontId="80" fillId="0" borderId="9" xfId="3" quotePrefix="1" applyNumberFormat="1" applyFont="1" applyBorder="1" applyAlignment="1">
      <alignment wrapText="1"/>
    </xf>
    <xf numFmtId="10" fontId="80" fillId="0" borderId="9" xfId="15" quotePrefix="1" applyNumberFormat="1" applyFont="1" applyBorder="1"/>
    <xf numFmtId="0" fontId="80" fillId="0" borderId="9" xfId="3" quotePrefix="1" applyFont="1" applyBorder="1"/>
    <xf numFmtId="3" fontId="51" fillId="0" borderId="9" xfId="3" applyNumberFormat="1" applyFont="1" applyBorder="1" applyAlignment="1">
      <alignment wrapText="1"/>
    </xf>
    <xf numFmtId="0" fontId="7" fillId="4" borderId="11" xfId="3" quotePrefix="1" applyFont="1" applyFill="1" applyBorder="1"/>
    <xf numFmtId="0" fontId="7" fillId="0" borderId="9" xfId="3" applyFont="1" applyBorder="1" applyAlignment="1">
      <alignment horizontal="center" vertical="center" wrapText="1"/>
    </xf>
    <xf numFmtId="3" fontId="157" fillId="0" borderId="22" xfId="3" applyNumberFormat="1" applyFont="1" applyBorder="1" applyAlignment="1">
      <alignment vertical="center" wrapText="1"/>
    </xf>
    <xf numFmtId="3" fontId="157" fillId="0" borderId="33" xfId="3" applyNumberFormat="1" applyFont="1" applyBorder="1" applyAlignment="1">
      <alignment vertical="center" wrapText="1"/>
    </xf>
    <xf numFmtId="3" fontId="158" fillId="0" borderId="33" xfId="3" applyNumberFormat="1" applyFont="1" applyBorder="1" applyAlignment="1">
      <alignment vertical="center" wrapText="1"/>
    </xf>
    <xf numFmtId="3" fontId="159" fillId="0" borderId="33" xfId="3" applyNumberFormat="1" applyFont="1" applyBorder="1" applyAlignment="1">
      <alignment horizontal="center" vertical="center" wrapText="1"/>
    </xf>
    <xf numFmtId="3" fontId="6" fillId="0" borderId="33" xfId="3" applyNumberFormat="1" applyFont="1" applyBorder="1" applyAlignment="1">
      <alignment horizontal="center" vertical="center" wrapText="1"/>
    </xf>
    <xf numFmtId="3" fontId="78" fillId="0" borderId="33" xfId="3" applyNumberFormat="1" applyFont="1" applyBorder="1" applyAlignment="1">
      <alignment vertical="center" wrapText="1"/>
    </xf>
    <xf numFmtId="3" fontId="14" fillId="0" borderId="33" xfId="3" applyNumberFormat="1" applyFont="1" applyBorder="1" applyAlignment="1">
      <alignment vertical="center"/>
    </xf>
    <xf numFmtId="3" fontId="160" fillId="0" borderId="33" xfId="3" applyNumberFormat="1" applyFont="1" applyBorder="1" applyAlignment="1">
      <alignment vertical="center" wrapText="1"/>
    </xf>
    <xf numFmtId="3" fontId="161" fillId="0" borderId="33" xfId="3" applyNumberFormat="1" applyFont="1" applyBorder="1" applyAlignment="1">
      <alignment vertical="center"/>
    </xf>
    <xf numFmtId="3" fontId="78" fillId="0" borderId="32" xfId="3" applyNumberFormat="1" applyFont="1" applyBorder="1" applyAlignment="1">
      <alignment vertical="center" wrapText="1"/>
    </xf>
    <xf numFmtId="3" fontId="160" fillId="0" borderId="32" xfId="3" applyNumberFormat="1" applyFont="1" applyBorder="1" applyAlignment="1">
      <alignment vertical="center" wrapText="1"/>
    </xf>
    <xf numFmtId="3" fontId="78" fillId="18" borderId="33" xfId="3" applyNumberFormat="1" applyFont="1" applyFill="1" applyBorder="1" applyAlignment="1">
      <alignment vertical="center" wrapText="1"/>
    </xf>
    <xf numFmtId="3" fontId="4" fillId="0" borderId="0" xfId="3" applyNumberFormat="1"/>
    <xf numFmtId="0" fontId="157" fillId="0" borderId="22" xfId="3" applyFont="1" applyBorder="1" applyAlignment="1">
      <alignment vertical="center" wrapText="1"/>
    </xf>
    <xf numFmtId="0" fontId="157" fillId="0" borderId="33" xfId="3" applyFont="1" applyBorder="1" applyAlignment="1">
      <alignment vertical="center" wrapText="1"/>
    </xf>
    <xf numFmtId="3" fontId="162" fillId="7" borderId="33" xfId="3" applyNumberFormat="1" applyFont="1" applyFill="1" applyBorder="1" applyAlignment="1">
      <alignment horizontal="left" vertical="center" wrapText="1" indent="1"/>
    </xf>
    <xf numFmtId="0" fontId="158" fillId="18" borderId="33" xfId="3" applyFont="1" applyFill="1" applyBorder="1" applyAlignment="1">
      <alignment vertical="center" wrapText="1"/>
    </xf>
    <xf numFmtId="0" fontId="158" fillId="0" borderId="33" xfId="3" applyFont="1" applyBorder="1" applyAlignment="1">
      <alignment vertical="center" wrapText="1"/>
    </xf>
    <xf numFmtId="3" fontId="69" fillId="0" borderId="33" xfId="3" applyNumberFormat="1" applyFont="1" applyBorder="1" applyAlignment="1">
      <alignment horizontal="center" vertical="center" wrapText="1"/>
    </xf>
    <xf numFmtId="3" fontId="4" fillId="9" borderId="33" xfId="3" applyNumberFormat="1" applyFill="1" applyBorder="1" applyAlignment="1">
      <alignment vertical="center" wrapText="1"/>
    </xf>
    <xf numFmtId="3" fontId="50" fillId="9" borderId="33" xfId="3" applyNumberFormat="1" applyFont="1" applyFill="1" applyBorder="1" applyAlignment="1">
      <alignment vertical="center" wrapText="1"/>
    </xf>
    <xf numFmtId="3" fontId="4" fillId="0" borderId="33" xfId="3" applyNumberFormat="1" applyBorder="1" applyAlignment="1">
      <alignment vertical="center" wrapText="1"/>
    </xf>
    <xf numFmtId="3" fontId="60" fillId="19" borderId="33" xfId="3" applyNumberFormat="1" applyFont="1" applyFill="1" applyBorder="1" applyAlignment="1">
      <alignment vertical="center" wrapText="1"/>
    </xf>
    <xf numFmtId="3" fontId="66" fillId="0" borderId="33" xfId="3" applyNumberFormat="1" applyFont="1" applyBorder="1" applyAlignment="1">
      <alignment horizontal="center" vertical="center"/>
    </xf>
    <xf numFmtId="3" fontId="163" fillId="0" borderId="33" xfId="3" applyNumberFormat="1" applyFont="1" applyBorder="1" applyAlignment="1">
      <alignment horizontal="center" vertical="center"/>
    </xf>
    <xf numFmtId="3" fontId="158" fillId="0" borderId="22" xfId="3" applyNumberFormat="1" applyFont="1" applyBorder="1" applyAlignment="1">
      <alignment horizontal="center" vertical="center" wrapText="1"/>
    </xf>
    <xf numFmtId="3" fontId="158" fillId="0" borderId="33" xfId="3" applyNumberFormat="1" applyFont="1" applyBorder="1" applyAlignment="1">
      <alignment horizontal="center" vertical="center" wrapText="1"/>
    </xf>
    <xf numFmtId="3" fontId="158" fillId="18" borderId="22" xfId="3" applyNumberFormat="1" applyFont="1" applyFill="1" applyBorder="1" applyAlignment="1">
      <alignment horizontal="center" vertical="center" wrapText="1"/>
    </xf>
    <xf numFmtId="3" fontId="157" fillId="18" borderId="33" xfId="3" applyNumberFormat="1" applyFont="1" applyFill="1" applyBorder="1" applyAlignment="1">
      <alignment vertical="center" wrapText="1"/>
    </xf>
    <xf numFmtId="0" fontId="158" fillId="0" borderId="33" xfId="3" applyFont="1" applyBorder="1" applyAlignment="1">
      <alignment horizontal="center" vertical="center" wrapText="1"/>
    </xf>
    <xf numFmtId="0" fontId="158" fillId="18" borderId="33" xfId="3" applyFont="1" applyFill="1" applyBorder="1" applyAlignment="1">
      <alignment horizontal="center" vertical="center" wrapText="1"/>
    </xf>
    <xf numFmtId="0" fontId="157" fillId="18" borderId="33" xfId="3" applyFont="1" applyFill="1" applyBorder="1" applyAlignment="1">
      <alignment vertical="center" wrapText="1"/>
    </xf>
    <xf numFmtId="0" fontId="7" fillId="0" borderId="9" xfId="3" applyFont="1" applyBorder="1" applyAlignment="1">
      <alignment horizontal="center" vertical="center" wrapText="1"/>
    </xf>
    <xf numFmtId="0" fontId="4" fillId="0" borderId="9" xfId="3" applyBorder="1" applyAlignment="1">
      <alignment horizontal="center" vertical="center"/>
    </xf>
    <xf numFmtId="0" fontId="14" fillId="0" borderId="0" xfId="3" applyFont="1" applyAlignment="1">
      <alignment vertical="center" wrapText="1"/>
    </xf>
    <xf numFmtId="0" fontId="14" fillId="0" borderId="9" xfId="3" applyFont="1" applyBorder="1" applyAlignment="1">
      <alignment vertical="center" wrapText="1"/>
    </xf>
    <xf numFmtId="0" fontId="14" fillId="0" borderId="9" xfId="3" applyFont="1" applyBorder="1" applyAlignment="1">
      <alignment horizontal="center" vertical="center" wrapText="1"/>
    </xf>
    <xf numFmtId="0" fontId="14" fillId="0" borderId="9" xfId="3" applyFont="1" applyBorder="1" applyAlignment="1">
      <alignment vertical="center"/>
    </xf>
    <xf numFmtId="0" fontId="4" fillId="0" borderId="9" xfId="3" applyBorder="1" applyAlignment="1">
      <alignment horizontal="center"/>
    </xf>
    <xf numFmtId="0" fontId="7" fillId="0" borderId="0" xfId="3" applyFont="1" applyAlignment="1">
      <alignment horizontal="left"/>
    </xf>
    <xf numFmtId="3" fontId="80" fillId="7" borderId="9" xfId="3" applyNumberFormat="1" applyFont="1" applyFill="1" applyBorder="1" applyAlignment="1">
      <alignment vertical="center" wrapText="1"/>
    </xf>
    <xf numFmtId="0" fontId="7" fillId="7" borderId="9" xfId="3" applyFont="1" applyFill="1" applyBorder="1" applyAlignment="1">
      <alignment vertical="center" wrapText="1"/>
    </xf>
    <xf numFmtId="0" fontId="7" fillId="7" borderId="0" xfId="3" applyFont="1" applyFill="1" applyAlignment="1">
      <alignment vertical="center" wrapText="1"/>
    </xf>
    <xf numFmtId="0" fontId="62" fillId="7" borderId="9" xfId="3" applyFont="1" applyFill="1" applyBorder="1" applyAlignment="1">
      <alignment vertical="center" wrapText="1"/>
    </xf>
    <xf numFmtId="0" fontId="166" fillId="7" borderId="9" xfId="3" applyFont="1" applyFill="1" applyBorder="1" applyAlignment="1">
      <alignment vertical="center" wrapText="1"/>
    </xf>
    <xf numFmtId="9" fontId="80" fillId="0" borderId="9" xfId="15" applyFont="1" applyBorder="1" applyAlignment="1">
      <alignment vertical="center"/>
    </xf>
    <xf numFmtId="3" fontId="4" fillId="16" borderId="32" xfId="3" applyNumberFormat="1" applyFill="1" applyBorder="1" applyAlignment="1">
      <alignment horizontal="center" vertical="center" wrapText="1"/>
    </xf>
    <xf numFmtId="3" fontId="4" fillId="16" borderId="33" xfId="3" applyNumberFormat="1" applyFill="1" applyBorder="1" applyAlignment="1">
      <alignment vertical="center" wrapText="1"/>
    </xf>
    <xf numFmtId="3" fontId="11" fillId="16" borderId="33" xfId="3" applyNumberFormat="1" applyFont="1" applyFill="1" applyBorder="1" applyAlignment="1">
      <alignment horizontal="center" vertical="center"/>
    </xf>
    <xf numFmtId="3" fontId="11" fillId="16" borderId="34" xfId="3" applyNumberFormat="1" applyFont="1" applyFill="1" applyBorder="1" applyAlignment="1">
      <alignment horizontal="center" vertical="center"/>
    </xf>
    <xf numFmtId="3" fontId="4" fillId="0" borderId="32" xfId="3" applyNumberFormat="1" applyBorder="1" applyAlignment="1">
      <alignment horizontal="center" vertical="center"/>
    </xf>
    <xf numFmtId="3" fontId="35" fillId="0" borderId="33" xfId="3" applyNumberFormat="1" applyFont="1" applyBorder="1" applyAlignment="1">
      <alignment horizontal="left" vertical="center" wrapText="1" indent="2"/>
    </xf>
    <xf numFmtId="3" fontId="4" fillId="0" borderId="33" xfId="3" applyNumberFormat="1" applyBorder="1" applyAlignment="1">
      <alignment horizontal="center" vertical="center" wrapText="1"/>
    </xf>
    <xf numFmtId="3" fontId="4" fillId="0" borderId="34" xfId="3" applyNumberFormat="1" applyBorder="1" applyAlignment="1">
      <alignment horizontal="center" vertical="center" wrapText="1"/>
    </xf>
    <xf numFmtId="3" fontId="35" fillId="8" borderId="20" xfId="3" applyNumberFormat="1" applyFont="1" applyFill="1" applyBorder="1" applyAlignment="1">
      <alignment vertical="center" wrapText="1"/>
    </xf>
    <xf numFmtId="3" fontId="4" fillId="16" borderId="32" xfId="3" applyNumberFormat="1" applyFill="1" applyBorder="1" applyAlignment="1">
      <alignment horizontal="center" vertical="center"/>
    </xf>
    <xf numFmtId="3" fontId="11" fillId="16" borderId="33" xfId="3" applyNumberFormat="1" applyFont="1" applyFill="1" applyBorder="1" applyAlignment="1">
      <alignment horizontal="center" vertical="center" wrapText="1"/>
    </xf>
    <xf numFmtId="3" fontId="11" fillId="16" borderId="34" xfId="3" applyNumberFormat="1" applyFont="1" applyFill="1" applyBorder="1" applyAlignment="1">
      <alignment horizontal="center" vertical="center" wrapText="1"/>
    </xf>
    <xf numFmtId="3" fontId="35" fillId="0" borderId="35" xfId="3" applyNumberFormat="1" applyFont="1" applyBorder="1" applyAlignment="1">
      <alignment horizontal="left" vertical="center" wrapText="1" indent="2"/>
    </xf>
    <xf numFmtId="3" fontId="4" fillId="17" borderId="34" xfId="3" applyNumberFormat="1" applyFill="1" applyBorder="1" applyAlignment="1">
      <alignment horizontal="center" vertical="center" wrapText="1"/>
    </xf>
    <xf numFmtId="3" fontId="11" fillId="0" borderId="32" xfId="3" applyNumberFormat="1" applyFont="1" applyBorder="1" applyAlignment="1">
      <alignment horizontal="center" vertical="center"/>
    </xf>
    <xf numFmtId="3" fontId="11" fillId="0" borderId="33" xfId="3" applyNumberFormat="1" applyFont="1" applyBorder="1" applyAlignment="1">
      <alignment vertical="center" wrapText="1"/>
    </xf>
    <xf numFmtId="3" fontId="4" fillId="8" borderId="20" xfId="3" applyNumberFormat="1" applyFill="1" applyBorder="1" applyAlignment="1">
      <alignment vertical="center"/>
    </xf>
    <xf numFmtId="3" fontId="4" fillId="8" borderId="21" xfId="3" applyNumberFormat="1" applyFill="1" applyBorder="1" applyAlignment="1">
      <alignment vertical="center"/>
    </xf>
    <xf numFmtId="3" fontId="4" fillId="8" borderId="33" xfId="3" applyNumberFormat="1" applyFill="1" applyBorder="1" applyAlignment="1">
      <alignment vertical="center"/>
    </xf>
    <xf numFmtId="3" fontId="11" fillId="0" borderId="34" xfId="3" applyNumberFormat="1" applyFont="1" applyBorder="1" applyAlignment="1">
      <alignment horizontal="center" vertical="center"/>
    </xf>
    <xf numFmtId="3" fontId="4" fillId="8" borderId="20" xfId="3" applyNumberFormat="1" applyFill="1" applyBorder="1" applyAlignment="1">
      <alignment vertical="center" wrapText="1"/>
    </xf>
    <xf numFmtId="3" fontId="11" fillId="8" borderId="20" xfId="3" applyNumberFormat="1" applyFont="1" applyFill="1" applyBorder="1" applyAlignment="1">
      <alignment vertical="center" wrapText="1"/>
    </xf>
    <xf numFmtId="3" fontId="11" fillId="8" borderId="21" xfId="3" applyNumberFormat="1" applyFont="1" applyFill="1" applyBorder="1" applyAlignment="1">
      <alignment vertical="center" wrapText="1"/>
    </xf>
    <xf numFmtId="3" fontId="11" fillId="8" borderId="21" xfId="3" applyNumberFormat="1" applyFont="1" applyFill="1" applyBorder="1" applyAlignment="1">
      <alignment horizontal="center" vertical="center" wrapText="1"/>
    </xf>
    <xf numFmtId="3" fontId="4" fillId="8" borderId="20" xfId="3" applyNumberFormat="1" applyFill="1" applyBorder="1" applyAlignment="1">
      <alignment horizontal="center" vertical="center" wrapText="1"/>
    </xf>
    <xf numFmtId="3" fontId="11" fillId="16" borderId="21" xfId="3" applyNumberFormat="1" applyFont="1" applyFill="1" applyBorder="1" applyAlignment="1">
      <alignment horizontal="center" vertical="center" wrapText="1"/>
    </xf>
    <xf numFmtId="3" fontId="62" fillId="0" borderId="33" xfId="3" applyNumberFormat="1" applyFont="1" applyBorder="1" applyAlignment="1">
      <alignment horizontal="left" vertical="center" wrapText="1" indent="2"/>
    </xf>
    <xf numFmtId="3" fontId="4" fillId="0" borderId="21" xfId="3" applyNumberFormat="1" applyBorder="1" applyAlignment="1">
      <alignment horizontal="center" vertical="center" wrapText="1"/>
    </xf>
    <xf numFmtId="3" fontId="35" fillId="0" borderId="33" xfId="3" applyNumberFormat="1" applyFont="1" applyBorder="1" applyAlignment="1">
      <alignment horizontal="left" vertical="center" wrapText="1" indent="4"/>
    </xf>
    <xf numFmtId="3" fontId="4" fillId="8" borderId="21" xfId="3" applyNumberFormat="1" applyFill="1" applyBorder="1" applyAlignment="1">
      <alignment vertical="center" wrapText="1"/>
    </xf>
    <xf numFmtId="3" fontId="4" fillId="10" borderId="34" xfId="3" applyNumberFormat="1" applyFill="1" applyBorder="1" applyAlignment="1">
      <alignment horizontal="center" vertical="center" wrapText="1"/>
    </xf>
    <xf numFmtId="3" fontId="4" fillId="17" borderId="20" xfId="3" applyNumberFormat="1" applyFill="1" applyBorder="1" applyAlignment="1">
      <alignment vertical="center" wrapText="1"/>
    </xf>
    <xf numFmtId="3" fontId="11" fillId="10" borderId="21" xfId="3" applyNumberFormat="1" applyFont="1" applyFill="1" applyBorder="1" applyAlignment="1">
      <alignment horizontal="center" vertical="center" wrapText="1"/>
    </xf>
    <xf numFmtId="3" fontId="11" fillId="10" borderId="34" xfId="3" quotePrefix="1" applyNumberFormat="1" applyFont="1" applyFill="1" applyBorder="1" applyAlignment="1">
      <alignment horizontal="center" vertical="center" wrapText="1"/>
    </xf>
    <xf numFmtId="3" fontId="4" fillId="8" borderId="21" xfId="3" applyNumberFormat="1" applyFill="1" applyBorder="1" applyAlignment="1">
      <alignment horizontal="center" vertical="center"/>
    </xf>
    <xf numFmtId="3" fontId="35" fillId="8" borderId="21" xfId="3" applyNumberFormat="1" applyFont="1" applyFill="1" applyBorder="1" applyAlignment="1">
      <alignment horizontal="center" vertical="center" wrapText="1"/>
    </xf>
    <xf numFmtId="3" fontId="35" fillId="8" borderId="33" xfId="3" applyNumberFormat="1" applyFont="1" applyFill="1" applyBorder="1" applyAlignment="1">
      <alignment horizontal="center" vertical="center" wrapText="1"/>
    </xf>
    <xf numFmtId="3" fontId="11" fillId="16" borderId="20" xfId="3" applyNumberFormat="1" applyFont="1" applyFill="1" applyBorder="1" applyAlignment="1">
      <alignment horizontal="center" vertical="center" wrapText="1"/>
    </xf>
    <xf numFmtId="3" fontId="4" fillId="0" borderId="20" xfId="3" applyNumberFormat="1" applyBorder="1" applyAlignment="1">
      <alignment horizontal="center" vertical="center" wrapText="1"/>
    </xf>
    <xf numFmtId="3" fontId="4" fillId="0" borderId="20" xfId="3" applyNumberFormat="1" applyBorder="1" applyAlignment="1">
      <alignment horizontal="center" vertical="center"/>
    </xf>
    <xf numFmtId="3" fontId="4" fillId="0" borderId="21" xfId="3" applyNumberFormat="1" applyBorder="1" applyAlignment="1">
      <alignment horizontal="center" vertical="center"/>
    </xf>
    <xf numFmtId="3" fontId="4" fillId="10" borderId="20" xfId="3" applyNumberFormat="1" applyFill="1" applyBorder="1" applyAlignment="1">
      <alignment horizontal="center" vertical="center" wrapText="1"/>
    </xf>
    <xf numFmtId="3" fontId="11" fillId="16" borderId="20" xfId="3" applyNumberFormat="1" applyFont="1" applyFill="1" applyBorder="1" applyAlignment="1">
      <alignment horizontal="center" vertical="top" wrapText="1"/>
    </xf>
    <xf numFmtId="3" fontId="11" fillId="16" borderId="20" xfId="3" quotePrefix="1" applyNumberFormat="1" applyFont="1" applyFill="1" applyBorder="1" applyAlignment="1">
      <alignment horizontal="center" vertical="center" wrapText="1"/>
    </xf>
    <xf numFmtId="3" fontId="7" fillId="10" borderId="20" xfId="3" applyNumberFormat="1" applyFont="1" applyFill="1" applyBorder="1" applyAlignment="1">
      <alignment horizontal="center" vertical="center" wrapText="1"/>
    </xf>
    <xf numFmtId="3" fontId="7" fillId="10" borderId="21" xfId="3" applyNumberFormat="1" applyFont="1" applyFill="1" applyBorder="1" applyAlignment="1">
      <alignment horizontal="center" vertical="center" wrapText="1"/>
    </xf>
    <xf numFmtId="3" fontId="11" fillId="10" borderId="20" xfId="3" applyNumberFormat="1" applyFont="1" applyFill="1" applyBorder="1" applyAlignment="1">
      <alignment horizontal="center" vertical="center" wrapText="1"/>
    </xf>
    <xf numFmtId="9" fontId="4" fillId="0" borderId="22" xfId="15" applyFont="1" applyBorder="1" applyAlignment="1">
      <alignment horizontal="center" vertical="center"/>
    </xf>
    <xf numFmtId="3" fontId="80" fillId="0" borderId="9" xfId="3" applyNumberFormat="1" applyFont="1" applyFill="1" applyBorder="1" applyAlignment="1">
      <alignment vertical="center" wrapText="1"/>
    </xf>
    <xf numFmtId="10" fontId="80" fillId="0" borderId="9" xfId="15" applyNumberFormat="1" applyFont="1" applyFill="1" applyBorder="1" applyAlignment="1">
      <alignment horizontal="center" vertical="center" wrapText="1"/>
    </xf>
    <xf numFmtId="0" fontId="26" fillId="0" borderId="9" xfId="3" applyFont="1" applyBorder="1" applyAlignment="1">
      <alignment horizontal="center" vertical="center" wrapText="1"/>
    </xf>
    <xf numFmtId="0" fontId="161" fillId="0" borderId="9" xfId="3" applyFont="1" applyBorder="1" applyAlignment="1">
      <alignment vertical="center" wrapText="1"/>
    </xf>
    <xf numFmtId="3" fontId="80" fillId="0" borderId="9" xfId="3" quotePrefix="1" applyNumberFormat="1" applyFont="1" applyBorder="1"/>
    <xf numFmtId="3" fontId="57" fillId="0" borderId="0" xfId="3" applyNumberFormat="1" applyFont="1"/>
    <xf numFmtId="3" fontId="78" fillId="0" borderId="21" xfId="3" applyNumberFormat="1" applyFont="1" applyBorder="1" applyAlignment="1">
      <alignment horizontal="center" vertical="center"/>
    </xf>
    <xf numFmtId="3" fontId="78" fillId="0" borderId="22" xfId="3" applyNumberFormat="1" applyFont="1" applyBorder="1" applyAlignment="1">
      <alignment horizontal="center" vertical="center"/>
    </xf>
    <xf numFmtId="3" fontId="69" fillId="0" borderId="28" xfId="3" applyNumberFormat="1" applyFont="1" applyBorder="1" applyAlignment="1">
      <alignment vertical="center"/>
    </xf>
    <xf numFmtId="3" fontId="69" fillId="0" borderId="0" xfId="3" applyNumberFormat="1" applyFont="1" applyAlignment="1">
      <alignment vertical="center" wrapText="1"/>
    </xf>
    <xf numFmtId="3" fontId="69" fillId="0" borderId="16" xfId="3" applyNumberFormat="1" applyFont="1" applyBorder="1" applyAlignment="1">
      <alignment vertical="center" wrapText="1"/>
    </xf>
    <xf numFmtId="3" fontId="69" fillId="10" borderId="28" xfId="3" applyNumberFormat="1" applyFont="1" applyFill="1" applyBorder="1" applyAlignment="1">
      <alignment vertical="center" wrapText="1"/>
    </xf>
    <xf numFmtId="3" fontId="69" fillId="0" borderId="24" xfId="3" applyNumberFormat="1" applyFont="1" applyBorder="1" applyAlignment="1">
      <alignment vertical="center"/>
    </xf>
    <xf numFmtId="3" fontId="69" fillId="0" borderId="38" xfId="3" applyNumberFormat="1" applyFont="1" applyBorder="1" applyAlignment="1">
      <alignment vertical="center"/>
    </xf>
    <xf numFmtId="3" fontId="69" fillId="0" borderId="26" xfId="3" applyNumberFormat="1" applyFont="1" applyBorder="1" applyAlignment="1">
      <alignment vertical="center" wrapText="1"/>
    </xf>
    <xf numFmtId="3" fontId="69" fillId="0" borderId="22" xfId="3" applyNumberFormat="1" applyFont="1" applyBorder="1" applyAlignment="1">
      <alignment vertical="center" wrapText="1"/>
    </xf>
    <xf numFmtId="3" fontId="69" fillId="10" borderId="0" xfId="3" applyNumberFormat="1" applyFont="1" applyFill="1" applyAlignment="1">
      <alignment vertical="top" wrapText="1"/>
    </xf>
    <xf numFmtId="3" fontId="75" fillId="0" borderId="29" xfId="3" applyNumberFormat="1" applyFont="1" applyBorder="1" applyAlignment="1">
      <alignment horizontal="center" vertical="center" wrapText="1"/>
    </xf>
    <xf numFmtId="3" fontId="69" fillId="10" borderId="0" xfId="3" applyNumberFormat="1" applyFont="1" applyFill="1" applyAlignment="1">
      <alignment vertical="center" wrapText="1"/>
    </xf>
    <xf numFmtId="3" fontId="69" fillId="10" borderId="16" xfId="3" applyNumberFormat="1" applyFont="1" applyFill="1" applyBorder="1" applyAlignment="1">
      <alignment vertical="center" wrapText="1"/>
    </xf>
    <xf numFmtId="3" fontId="69" fillId="0" borderId="25" xfId="3" applyNumberFormat="1" applyFont="1" applyBorder="1" applyAlignment="1">
      <alignment horizontal="center" vertical="center" wrapText="1"/>
    </xf>
    <xf numFmtId="3" fontId="69" fillId="0" borderId="33" xfId="3" applyNumberFormat="1" applyFont="1" applyBorder="1" applyAlignment="1">
      <alignment vertical="center" wrapText="1"/>
    </xf>
    <xf numFmtId="3" fontId="69" fillId="8" borderId="33" xfId="3" applyNumberFormat="1" applyFont="1" applyFill="1" applyBorder="1" applyAlignment="1">
      <alignment vertical="center" wrapText="1"/>
    </xf>
    <xf numFmtId="3" fontId="78" fillId="8" borderId="33" xfId="3" applyNumberFormat="1" applyFont="1" applyFill="1" applyBorder="1" applyAlignment="1">
      <alignment vertical="center"/>
    </xf>
    <xf numFmtId="3" fontId="84" fillId="0" borderId="33" xfId="3" applyNumberFormat="1" applyFont="1" applyBorder="1" applyAlignment="1">
      <alignment horizontal="left" vertical="center" wrapText="1" indent="1"/>
    </xf>
    <xf numFmtId="3" fontId="78" fillId="0" borderId="33" xfId="3" applyNumberFormat="1" applyFont="1" applyBorder="1" applyAlignment="1">
      <alignment horizontal="center" vertical="center" wrapText="1"/>
    </xf>
    <xf numFmtId="3" fontId="78" fillId="0" borderId="33" xfId="3" applyNumberFormat="1" applyFont="1" applyBorder="1" applyAlignment="1">
      <alignment vertical="center"/>
    </xf>
    <xf numFmtId="3" fontId="167" fillId="0" borderId="9" xfId="3" applyNumberFormat="1" applyFont="1" applyBorder="1" applyAlignment="1">
      <alignment horizontal="center" vertical="center" wrapText="1"/>
    </xf>
    <xf numFmtId="3" fontId="167" fillId="0" borderId="13" xfId="3" applyNumberFormat="1" applyFont="1" applyBorder="1" applyAlignment="1">
      <alignment horizontal="center" vertical="center" wrapText="1"/>
    </xf>
    <xf numFmtId="3" fontId="167" fillId="20" borderId="9" xfId="3" applyNumberFormat="1" applyFont="1" applyFill="1" applyBorder="1" applyAlignment="1">
      <alignment horizontal="center" vertical="center" wrapText="1"/>
    </xf>
    <xf numFmtId="3" fontId="50" fillId="0" borderId="9" xfId="3" applyNumberFormat="1" applyFont="1" applyBorder="1" applyAlignment="1">
      <alignment horizontal="center" vertical="center" wrapText="1"/>
    </xf>
    <xf numFmtId="3" fontId="167" fillId="0" borderId="10" xfId="3" applyNumberFormat="1" applyFont="1" applyBorder="1" applyAlignment="1">
      <alignment horizontal="center" vertical="center" wrapText="1"/>
    </xf>
    <xf numFmtId="3" fontId="167" fillId="0" borderId="1" xfId="3" applyNumberFormat="1" applyFont="1" applyBorder="1" applyAlignment="1">
      <alignment horizontal="center" vertical="center" wrapText="1"/>
    </xf>
    <xf numFmtId="3" fontId="47" fillId="0" borderId="9" xfId="8" applyFont="1" applyFill="1" applyAlignment="1">
      <alignment horizontal="center" vertical="center"/>
      <protection locked="0"/>
    </xf>
    <xf numFmtId="3" fontId="47" fillId="20" borderId="9" xfId="8" applyFont="1" applyFill="1" applyAlignment="1">
      <alignment horizontal="center" vertical="center"/>
      <protection locked="0"/>
    </xf>
    <xf numFmtId="3" fontId="47" fillId="20" borderId="12" xfId="8" applyFont="1" applyFill="1" applyBorder="1" applyAlignment="1">
      <alignment horizontal="center" vertical="center"/>
      <protection locked="0"/>
    </xf>
    <xf numFmtId="3" fontId="47" fillId="0" borderId="12" xfId="8" applyFont="1" applyFill="1" applyBorder="1" applyAlignment="1">
      <alignment horizontal="center" vertical="center"/>
      <protection locked="0"/>
    </xf>
    <xf numFmtId="3" fontId="168" fillId="20" borderId="9" xfId="8" applyFont="1" applyFill="1" applyAlignment="1">
      <alignment horizontal="center" vertical="center"/>
      <protection locked="0"/>
    </xf>
    <xf numFmtId="3" fontId="168" fillId="20" borderId="12" xfId="8" applyFont="1" applyFill="1" applyBorder="1" applyAlignment="1">
      <alignment horizontal="center" vertical="center"/>
      <protection locked="0"/>
    </xf>
    <xf numFmtId="0" fontId="3" fillId="0" borderId="6" xfId="2" applyBorder="1" applyAlignment="1">
      <alignment horizontal="left" vertical="center"/>
    </xf>
    <xf numFmtId="0" fontId="3" fillId="0" borderId="7" xfId="2" applyBorder="1" applyAlignment="1">
      <alignment horizontal="left" vertical="center"/>
    </xf>
    <xf numFmtId="0" fontId="3" fillId="0" borderId="8" xfId="2" applyBorder="1" applyAlignment="1">
      <alignment horizontal="left" vertical="center"/>
    </xf>
    <xf numFmtId="0" fontId="3" fillId="0" borderId="1" xfId="2" applyBorder="1"/>
    <xf numFmtId="0" fontId="3" fillId="0" borderId="2" xfId="2" applyBorder="1"/>
    <xf numFmtId="0" fontId="3" fillId="0" borderId="3" xfId="2" applyBorder="1"/>
    <xf numFmtId="0" fontId="3" fillId="0" borderId="4" xfId="2" applyBorder="1" applyAlignment="1">
      <alignment horizontal="left" vertical="center"/>
    </xf>
    <xf numFmtId="0" fontId="3" fillId="0" borderId="0" xfId="2" applyBorder="1" applyAlignment="1">
      <alignment horizontal="left" vertical="center"/>
    </xf>
    <xf numFmtId="0" fontId="3" fillId="0" borderId="5" xfId="2" applyBorder="1" applyAlignment="1">
      <alignment horizontal="left" vertical="center"/>
    </xf>
    <xf numFmtId="0" fontId="3" fillId="0" borderId="10" xfId="2" applyBorder="1"/>
    <xf numFmtId="0" fontId="3" fillId="0" borderId="11" xfId="2" applyBorder="1"/>
    <xf numFmtId="0" fontId="3" fillId="0" borderId="12" xfId="2" applyBorder="1"/>
    <xf numFmtId="0" fontId="2" fillId="0" borderId="4" xfId="1" applyBorder="1" applyAlignment="1">
      <alignment horizontal="left" vertical="center"/>
    </xf>
    <xf numFmtId="0" fontId="2" fillId="0" borderId="0" xfId="1" applyBorder="1" applyAlignment="1">
      <alignment horizontal="left" vertical="center"/>
    </xf>
    <xf numFmtId="0" fontId="2" fillId="0" borderId="5" xfId="1" applyBorder="1" applyAlignment="1">
      <alignment horizontal="left" vertical="center"/>
    </xf>
    <xf numFmtId="0" fontId="3" fillId="0" borderId="6" xfId="2" applyFill="1" applyBorder="1" applyAlignment="1">
      <alignment horizontal="left" vertical="center"/>
    </xf>
    <xf numFmtId="0" fontId="3" fillId="0" borderId="7" xfId="2" applyFill="1" applyBorder="1" applyAlignment="1">
      <alignment horizontal="left" vertical="center"/>
    </xf>
    <xf numFmtId="0" fontId="3" fillId="0" borderId="8" xfId="2" applyFill="1" applyBorder="1" applyAlignment="1">
      <alignment horizontal="left" vertical="center"/>
    </xf>
    <xf numFmtId="0" fontId="3" fillId="0" borderId="1" xfId="2" applyBorder="1" applyAlignment="1"/>
    <xf numFmtId="0" fontId="3" fillId="0" borderId="2" xfId="2" applyBorder="1" applyAlignment="1"/>
    <xf numFmtId="0" fontId="3" fillId="0" borderId="3" xfId="2" applyBorder="1" applyAlignment="1"/>
    <xf numFmtId="0" fontId="7" fillId="0" borderId="0" xfId="3" applyFont="1" applyAlignment="1">
      <alignment horizontal="center" vertical="center" wrapText="1"/>
    </xf>
    <xf numFmtId="0" fontId="7" fillId="0" borderId="5" xfId="3" applyFont="1" applyBorder="1" applyAlignment="1">
      <alignment horizontal="center" vertical="center" wrapText="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9" xfId="3" applyFont="1" applyBorder="1" applyAlignment="1">
      <alignment horizontal="center" vertical="center" wrapText="1"/>
    </xf>
    <xf numFmtId="0" fontId="8" fillId="4" borderId="10" xfId="3" applyFont="1" applyFill="1" applyBorder="1" applyAlignment="1">
      <alignment horizontal="left" vertical="center" wrapText="1"/>
    </xf>
    <xf numFmtId="0" fontId="8" fillId="4" borderId="11" xfId="3" applyFont="1" applyFill="1" applyBorder="1" applyAlignment="1">
      <alignment horizontal="left" vertical="center" wrapText="1"/>
    </xf>
    <xf numFmtId="0" fontId="8" fillId="4" borderId="12" xfId="3" applyFont="1" applyFill="1" applyBorder="1" applyAlignment="1">
      <alignment horizontal="left" vertical="center" wrapText="1"/>
    </xf>
    <xf numFmtId="0" fontId="15" fillId="3" borderId="10" xfId="3" applyFont="1" applyFill="1" applyBorder="1" applyAlignment="1">
      <alignment horizontal="left" vertical="center" wrapText="1"/>
    </xf>
    <xf numFmtId="0" fontId="15" fillId="3" borderId="11" xfId="3" applyFont="1" applyFill="1" applyBorder="1" applyAlignment="1">
      <alignment horizontal="left" vertical="center" wrapText="1"/>
    </xf>
    <xf numFmtId="0" fontId="15" fillId="3" borderId="12" xfId="3" applyFont="1" applyFill="1" applyBorder="1" applyAlignment="1">
      <alignment horizontal="left" vertical="center" wrapText="1"/>
    </xf>
    <xf numFmtId="0" fontId="11" fillId="3" borderId="10" xfId="3" applyFont="1" applyFill="1" applyBorder="1" applyAlignment="1">
      <alignment horizontal="left" vertical="center" wrapText="1"/>
    </xf>
    <xf numFmtId="0" fontId="11" fillId="3" borderId="11" xfId="3" applyFont="1" applyFill="1" applyBorder="1" applyAlignment="1">
      <alignment horizontal="left" vertical="center" wrapText="1"/>
    </xf>
    <xf numFmtId="0" fontId="11" fillId="3" borderId="12" xfId="3" applyFont="1" applyFill="1" applyBorder="1" applyAlignment="1">
      <alignment horizontal="left" vertical="center" wrapText="1"/>
    </xf>
    <xf numFmtId="0" fontId="15" fillId="4" borderId="10" xfId="3" applyFont="1" applyFill="1" applyBorder="1" applyAlignment="1">
      <alignment horizontal="left" vertical="center" wrapText="1"/>
    </xf>
    <xf numFmtId="0" fontId="15" fillId="4" borderId="11" xfId="3" applyFont="1" applyFill="1" applyBorder="1" applyAlignment="1">
      <alignment horizontal="left" vertical="center" wrapText="1"/>
    </xf>
    <xf numFmtId="0" fontId="15" fillId="4" borderId="12" xfId="3" applyFont="1" applyFill="1" applyBorder="1" applyAlignment="1">
      <alignment horizontal="left" vertical="center" wrapText="1"/>
    </xf>
    <xf numFmtId="0" fontId="7" fillId="0" borderId="9" xfId="5" quotePrefix="1" applyFont="1" applyBorder="1" applyAlignment="1">
      <alignment horizontal="center" vertical="center"/>
    </xf>
    <xf numFmtId="3" fontId="7" fillId="0" borderId="9" xfId="8" applyFont="1" applyFill="1" applyBorder="1" applyAlignment="1">
      <alignment horizontal="center" vertical="center"/>
      <protection locked="0"/>
    </xf>
    <xf numFmtId="0" fontId="32" fillId="0" borderId="0" xfId="3" applyFont="1" applyAlignment="1">
      <alignment horizontal="justify" vertical="center" wrapText="1"/>
    </xf>
    <xf numFmtId="0" fontId="31" fillId="0" borderId="0" xfId="3" applyFont="1" applyAlignment="1">
      <alignment horizontal="justify" vertical="center" wrapText="1"/>
    </xf>
    <xf numFmtId="0" fontId="29" fillId="0" borderId="0" xfId="3" applyFont="1" applyAlignment="1">
      <alignment horizontal="justify" vertical="center" wrapText="1"/>
    </xf>
    <xf numFmtId="0" fontId="4" fillId="7" borderId="9" xfId="3" applyFill="1" applyBorder="1" applyAlignment="1">
      <alignment horizontal="center" vertical="center" wrapText="1"/>
    </xf>
    <xf numFmtId="0" fontId="4" fillId="0" borderId="9" xfId="3" applyBorder="1" applyAlignment="1">
      <alignment horizontal="center" vertical="center" wrapText="1"/>
    </xf>
    <xf numFmtId="0" fontId="11" fillId="0" borderId="0" xfId="3" applyFont="1" applyAlignment="1">
      <alignment horizontal="justify" vertical="center" wrapText="1"/>
    </xf>
    <xf numFmtId="0" fontId="4" fillId="0" borderId="0" xfId="3" applyAlignment="1">
      <alignment horizontal="justify" vertical="center" wrapText="1"/>
    </xf>
    <xf numFmtId="0" fontId="30" fillId="0" borderId="0" xfId="3" applyFont="1" applyAlignment="1">
      <alignment horizontal="justify" vertical="center" wrapText="1"/>
    </xf>
    <xf numFmtId="0" fontId="4" fillId="0" borderId="9" xfId="3" applyBorder="1" applyAlignment="1">
      <alignment horizontal="center" vertical="center"/>
    </xf>
    <xf numFmtId="0" fontId="4" fillId="0" borderId="10" xfId="3" applyBorder="1" applyAlignment="1">
      <alignment horizontal="center" vertical="center"/>
    </xf>
    <xf numFmtId="0" fontId="4" fillId="0" borderId="11" xfId="3" applyBorder="1" applyAlignment="1">
      <alignment horizontal="center" vertical="center"/>
    </xf>
    <xf numFmtId="0" fontId="4" fillId="0" borderId="12" xfId="3" applyBorder="1" applyAlignment="1">
      <alignment horizontal="center" vertical="center"/>
    </xf>
    <xf numFmtId="0" fontId="40" fillId="0" borderId="10" xfId="3" applyFont="1" applyBorder="1" applyAlignment="1">
      <alignment horizontal="center" vertical="center" wrapText="1"/>
    </xf>
    <xf numFmtId="0" fontId="40" fillId="0" borderId="11" xfId="3" applyFont="1" applyBorder="1" applyAlignment="1">
      <alignment horizontal="center" vertical="center" wrapText="1"/>
    </xf>
    <xf numFmtId="0" fontId="40" fillId="0" borderId="12" xfId="3" applyFont="1" applyBorder="1" applyAlignment="1">
      <alignment horizontal="center" vertical="center" wrapText="1"/>
    </xf>
    <xf numFmtId="0" fontId="41" fillId="10" borderId="10" xfId="3" applyFont="1" applyFill="1" applyBorder="1" applyAlignment="1">
      <alignment horizontal="center" vertical="center" wrapText="1"/>
    </xf>
    <xf numFmtId="0" fontId="41" fillId="10" borderId="12" xfId="3" applyFont="1" applyFill="1" applyBorder="1" applyAlignment="1">
      <alignment horizontal="center" vertical="center" wrapText="1"/>
    </xf>
    <xf numFmtId="0" fontId="42" fillId="0" borderId="1" xfId="3" applyFont="1" applyBorder="1" applyAlignment="1">
      <alignment horizontal="center" vertical="center" wrapText="1"/>
    </xf>
    <xf numFmtId="0" fontId="43" fillId="0" borderId="15" xfId="3" applyFont="1" applyBorder="1" applyAlignment="1">
      <alignment horizontal="center" vertical="center" wrapText="1"/>
    </xf>
    <xf numFmtId="0" fontId="26" fillId="4" borderId="10" xfId="3" applyFont="1" applyFill="1" applyBorder="1" applyAlignment="1">
      <alignment horizontal="center" vertical="center"/>
    </xf>
    <xf numFmtId="0" fontId="26" fillId="4" borderId="11" xfId="3" applyFont="1" applyFill="1" applyBorder="1" applyAlignment="1">
      <alignment horizontal="center" vertical="center"/>
    </xf>
    <xf numFmtId="0" fontId="26" fillId="4" borderId="12" xfId="3" applyFont="1" applyFill="1" applyBorder="1" applyAlignment="1">
      <alignment horizontal="center" vertical="center"/>
    </xf>
    <xf numFmtId="0" fontId="49" fillId="4" borderId="10" xfId="3" applyFont="1" applyFill="1" applyBorder="1" applyAlignment="1">
      <alignment horizontal="center" vertical="center"/>
    </xf>
    <xf numFmtId="0" fontId="49" fillId="4" borderId="11" xfId="3" applyFont="1" applyFill="1" applyBorder="1" applyAlignment="1">
      <alignment horizontal="center" vertical="center"/>
    </xf>
    <xf numFmtId="0" fontId="49" fillId="4" borderId="12" xfId="3" applyFont="1" applyFill="1" applyBorder="1" applyAlignment="1">
      <alignment horizontal="center"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13" xfId="3" applyFont="1" applyBorder="1" applyAlignment="1">
      <alignment horizontal="left" vertical="center" wrapText="1"/>
    </xf>
    <xf numFmtId="0" fontId="6" fillId="0" borderId="14" xfId="3" applyFont="1" applyBorder="1" applyAlignment="1">
      <alignment horizontal="left" vertical="center" wrapText="1"/>
    </xf>
    <xf numFmtId="0" fontId="6" fillId="0" borderId="15" xfId="3" applyFont="1" applyBorder="1" applyAlignment="1">
      <alignment horizontal="left"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3" fontId="80" fillId="0" borderId="13" xfId="3" applyNumberFormat="1" applyFont="1" applyBorder="1" applyAlignment="1">
      <alignment horizontal="center" vertical="center"/>
    </xf>
    <xf numFmtId="3" fontId="80" fillId="0" borderId="15" xfId="3" applyNumberFormat="1" applyFont="1" applyBorder="1" applyAlignment="1">
      <alignment horizontal="center" vertical="center"/>
    </xf>
    <xf numFmtId="0" fontId="26" fillId="4" borderId="10" xfId="3" applyFont="1" applyFill="1" applyBorder="1" applyAlignment="1">
      <alignment horizontal="center" vertical="center" wrapText="1"/>
    </xf>
    <xf numFmtId="0" fontId="26" fillId="4" borderId="11" xfId="3" applyFont="1" applyFill="1" applyBorder="1" applyAlignment="1">
      <alignment horizontal="center" vertical="center" wrapText="1"/>
    </xf>
    <xf numFmtId="0" fontId="26" fillId="4" borderId="12" xfId="3" applyFont="1" applyFill="1" applyBorder="1" applyAlignment="1">
      <alignment horizontal="center" vertical="center" wrapText="1"/>
    </xf>
    <xf numFmtId="0" fontId="14" fillId="0" borderId="0" xfId="3" applyFont="1" applyAlignment="1">
      <alignment vertical="center" wrapText="1"/>
    </xf>
    <xf numFmtId="0" fontId="15" fillId="9" borderId="10" xfId="3" applyFont="1" applyFill="1" applyBorder="1" applyAlignment="1">
      <alignment horizontal="center" vertical="center" wrapText="1"/>
    </xf>
    <xf numFmtId="0" fontId="15" fillId="9" borderId="11" xfId="3" applyFont="1" applyFill="1" applyBorder="1" applyAlignment="1">
      <alignment horizontal="center" vertical="center" wrapText="1"/>
    </xf>
    <xf numFmtId="0" fontId="15" fillId="9" borderId="12" xfId="3" applyFont="1" applyFill="1" applyBorder="1" applyAlignment="1">
      <alignment horizontal="center" vertical="center" wrapText="1"/>
    </xf>
    <xf numFmtId="0" fontId="14" fillId="0" borderId="9" xfId="3" applyFont="1" applyBorder="1" applyAlignment="1">
      <alignment vertical="center" wrapText="1"/>
    </xf>
    <xf numFmtId="0" fontId="14" fillId="0" borderId="9" xfId="3" applyFont="1" applyBorder="1" applyAlignment="1">
      <alignment horizontal="center" vertical="center" wrapText="1"/>
    </xf>
    <xf numFmtId="0" fontId="14" fillId="0" borderId="9" xfId="3" applyFont="1" applyBorder="1" applyAlignment="1">
      <alignment vertical="center"/>
    </xf>
    <xf numFmtId="0" fontId="10" fillId="7" borderId="13" xfId="3" applyFont="1" applyFill="1" applyBorder="1" applyAlignment="1">
      <alignment horizontal="center" vertical="center" wrapText="1"/>
    </xf>
    <xf numFmtId="0" fontId="10" fillId="7" borderId="14" xfId="3" applyFont="1" applyFill="1" applyBorder="1" applyAlignment="1">
      <alignment horizontal="center" vertical="center" wrapText="1"/>
    </xf>
    <xf numFmtId="0" fontId="10" fillId="7" borderId="15" xfId="3" applyFont="1" applyFill="1" applyBorder="1" applyAlignment="1">
      <alignment horizontal="center" vertical="center" wrapText="1"/>
    </xf>
    <xf numFmtId="0" fontId="10" fillId="7" borderId="1" xfId="3" applyFont="1" applyFill="1" applyBorder="1" applyAlignment="1">
      <alignment horizontal="center" vertical="center" wrapText="1"/>
    </xf>
    <xf numFmtId="0" fontId="10" fillId="7" borderId="3" xfId="3" applyFont="1" applyFill="1" applyBorder="1" applyAlignment="1">
      <alignment horizontal="center" vertical="center" wrapText="1"/>
    </xf>
    <xf numFmtId="0" fontId="10" fillId="7" borderId="6" xfId="3" applyFont="1" applyFill="1" applyBorder="1" applyAlignment="1">
      <alignment horizontal="center" vertical="center" wrapText="1"/>
    </xf>
    <xf numFmtId="0" fontId="10" fillId="7" borderId="8" xfId="3" applyFont="1" applyFill="1" applyBorder="1" applyAlignment="1">
      <alignment horizontal="center" vertical="center" wrapText="1"/>
    </xf>
    <xf numFmtId="0" fontId="10" fillId="7" borderId="2" xfId="3" applyFont="1" applyFill="1" applyBorder="1" applyAlignment="1">
      <alignment horizontal="center" vertical="center" wrapText="1"/>
    </xf>
    <xf numFmtId="0" fontId="10" fillId="7" borderId="7" xfId="3" applyFont="1" applyFill="1" applyBorder="1" applyAlignment="1">
      <alignment horizontal="center" vertical="center" wrapText="1"/>
    </xf>
    <xf numFmtId="0" fontId="10" fillId="7" borderId="5" xfId="3" applyFont="1" applyFill="1" applyBorder="1" applyAlignment="1">
      <alignment horizontal="center" vertical="center" wrapText="1"/>
    </xf>
    <xf numFmtId="0" fontId="8" fillId="14" borderId="10" xfId="3" applyFont="1" applyFill="1" applyBorder="1" applyAlignment="1">
      <alignment horizontal="center" vertical="center" wrapText="1"/>
    </xf>
    <xf numFmtId="0" fontId="8" fillId="14" borderId="11" xfId="3" applyFont="1" applyFill="1" applyBorder="1" applyAlignment="1">
      <alignment horizontal="center" vertical="center" wrapText="1"/>
    </xf>
    <xf numFmtId="0" fontId="8" fillId="14" borderId="12" xfId="3" applyFont="1" applyFill="1" applyBorder="1" applyAlignment="1">
      <alignment horizontal="center" vertical="center" wrapText="1"/>
    </xf>
    <xf numFmtId="0" fontId="11" fillId="14" borderId="10" xfId="3" applyFont="1" applyFill="1" applyBorder="1" applyAlignment="1">
      <alignment horizontal="center" vertical="center" wrapText="1"/>
    </xf>
    <xf numFmtId="0" fontId="11" fillId="14" borderId="11" xfId="3" applyFont="1" applyFill="1" applyBorder="1" applyAlignment="1">
      <alignment horizontal="center" vertical="center" wrapText="1"/>
    </xf>
    <xf numFmtId="0" fontId="11" fillId="14" borderId="12" xfId="3" applyFont="1" applyFill="1" applyBorder="1" applyAlignment="1">
      <alignment horizontal="center" vertical="center" wrapText="1"/>
    </xf>
    <xf numFmtId="0" fontId="11" fillId="14" borderId="10" xfId="3" applyFont="1" applyFill="1" applyBorder="1" applyAlignment="1">
      <alignment horizontal="center"/>
    </xf>
    <xf numFmtId="0" fontId="11" fillId="14" borderId="11" xfId="3" applyFont="1" applyFill="1" applyBorder="1" applyAlignment="1">
      <alignment horizontal="center"/>
    </xf>
    <xf numFmtId="0" fontId="11" fillId="14" borderId="12" xfId="3" applyFont="1" applyFill="1" applyBorder="1" applyAlignment="1">
      <alignment horizontal="center"/>
    </xf>
    <xf numFmtId="0" fontId="11" fillId="0" borderId="9" xfId="3" applyFont="1" applyBorder="1" applyAlignment="1">
      <alignment horizontal="center"/>
    </xf>
    <xf numFmtId="0" fontId="4" fillId="0" borderId="1" xfId="3" applyBorder="1" applyAlignment="1">
      <alignment horizontal="center"/>
    </xf>
    <xf numFmtId="0" fontId="4" fillId="0" borderId="3" xfId="3" applyBorder="1" applyAlignment="1">
      <alignment horizontal="center"/>
    </xf>
    <xf numFmtId="0" fontId="4" fillId="0" borderId="6" xfId="3" applyBorder="1" applyAlignment="1">
      <alignment horizontal="center"/>
    </xf>
    <xf numFmtId="0" fontId="4" fillId="0" borderId="8" xfId="3" applyBorder="1" applyAlignment="1">
      <alignment horizontal="center"/>
    </xf>
    <xf numFmtId="0" fontId="8" fillId="14" borderId="10" xfId="3" applyFont="1" applyFill="1" applyBorder="1" applyAlignment="1">
      <alignment horizontal="center"/>
    </xf>
    <xf numFmtId="0" fontId="8" fillId="14" borderId="11" xfId="3" applyFont="1" applyFill="1" applyBorder="1" applyAlignment="1">
      <alignment horizontal="center"/>
    </xf>
    <xf numFmtId="0" fontId="8" fillId="14" borderId="12" xfId="3" applyFont="1" applyFill="1" applyBorder="1" applyAlignment="1">
      <alignment horizontal="center"/>
    </xf>
    <xf numFmtId="0" fontId="53" fillId="0" borderId="0" xfId="3" applyFont="1" applyAlignment="1">
      <alignment horizontal="center" vertical="center" wrapText="1"/>
    </xf>
    <xf numFmtId="0" fontId="4" fillId="0" borderId="9" xfId="3" applyBorder="1" applyAlignment="1">
      <alignment horizontal="center"/>
    </xf>
    <xf numFmtId="0" fontId="57" fillId="0" borderId="9" xfId="3" applyFont="1" applyBorder="1" applyAlignment="1">
      <alignment horizontal="center" vertical="center" wrapText="1"/>
    </xf>
    <xf numFmtId="0" fontId="4" fillId="4" borderId="10" xfId="3" applyFill="1" applyBorder="1" applyAlignment="1">
      <alignment horizontal="left"/>
    </xf>
    <xf numFmtId="0" fontId="4" fillId="4" borderId="11" xfId="3" applyFill="1" applyBorder="1" applyAlignment="1">
      <alignment horizontal="left"/>
    </xf>
    <xf numFmtId="0" fontId="4" fillId="4" borderId="12" xfId="3" applyFill="1" applyBorder="1" applyAlignment="1">
      <alignment horizontal="left"/>
    </xf>
    <xf numFmtId="0" fontId="7" fillId="4" borderId="17" xfId="3" applyFont="1" applyFill="1" applyBorder="1" applyAlignment="1">
      <alignment horizontal="center" vertical="center"/>
    </xf>
    <xf numFmtId="3" fontId="80" fillId="7" borderId="13" xfId="3" applyNumberFormat="1" applyFont="1" applyFill="1" applyBorder="1" applyAlignment="1">
      <alignment vertical="center" wrapText="1"/>
    </xf>
    <xf numFmtId="3" fontId="80" fillId="7" borderId="15" xfId="3" applyNumberFormat="1" applyFont="1" applyFill="1" applyBorder="1" applyAlignment="1">
      <alignment vertical="center" wrapText="1"/>
    </xf>
    <xf numFmtId="0" fontId="14" fillId="7" borderId="9" xfId="3" applyFont="1" applyFill="1" applyBorder="1" applyAlignment="1">
      <alignment horizontal="center" vertical="center" wrapText="1"/>
    </xf>
    <xf numFmtId="0" fontId="62" fillId="7" borderId="9" xfId="3" applyFont="1" applyFill="1" applyBorder="1" applyAlignment="1">
      <alignment vertical="center" wrapText="1"/>
    </xf>
    <xf numFmtId="0" fontId="7" fillId="7" borderId="13" xfId="3" applyFont="1" applyFill="1" applyBorder="1" applyAlignment="1">
      <alignment vertical="center" wrapText="1"/>
    </xf>
    <xf numFmtId="0" fontId="7" fillId="7" borderId="15" xfId="3" applyFont="1" applyFill="1" applyBorder="1" applyAlignment="1">
      <alignment vertical="center" wrapText="1"/>
    </xf>
    <xf numFmtId="0" fontId="7" fillId="7" borderId="9" xfId="3" applyFont="1" applyFill="1" applyBorder="1" applyAlignment="1">
      <alignment vertical="center" wrapText="1"/>
    </xf>
    <xf numFmtId="0" fontId="7" fillId="4" borderId="17" xfId="3" applyFont="1" applyFill="1" applyBorder="1" applyAlignment="1">
      <alignment vertical="center" wrapText="1"/>
    </xf>
    <xf numFmtId="0" fontId="14" fillId="15" borderId="9" xfId="3" applyFont="1" applyFill="1" applyBorder="1" applyAlignment="1">
      <alignment vertical="center" wrapText="1"/>
    </xf>
    <xf numFmtId="0" fontId="166" fillId="4" borderId="17" xfId="3" applyFont="1" applyFill="1" applyBorder="1" applyAlignment="1">
      <alignment vertical="center" wrapText="1"/>
    </xf>
    <xf numFmtId="0" fontId="7" fillId="7" borderId="9" xfId="3" applyFont="1" applyFill="1" applyBorder="1" applyAlignment="1">
      <alignment horizontal="center" vertical="center" wrapText="1"/>
    </xf>
    <xf numFmtId="0" fontId="7" fillId="7" borderId="10" xfId="3" applyFont="1" applyFill="1" applyBorder="1" applyAlignment="1">
      <alignment horizontal="center" vertical="center" wrapText="1"/>
    </xf>
    <xf numFmtId="0" fontId="7" fillId="7" borderId="11" xfId="3" applyFont="1" applyFill="1" applyBorder="1" applyAlignment="1">
      <alignment horizontal="center" vertical="center" wrapText="1"/>
    </xf>
    <xf numFmtId="0" fontId="7" fillId="7" borderId="12" xfId="3" applyFont="1" applyFill="1" applyBorder="1" applyAlignment="1">
      <alignment horizontal="center" vertical="center" wrapText="1"/>
    </xf>
    <xf numFmtId="0" fontId="14" fillId="15" borderId="10" xfId="3" applyFont="1" applyFill="1" applyBorder="1" applyAlignment="1">
      <alignment horizontal="left" vertical="center" wrapText="1"/>
    </xf>
    <xf numFmtId="0" fontId="14" fillId="15" borderId="11" xfId="3" applyFont="1" applyFill="1" applyBorder="1" applyAlignment="1">
      <alignment horizontal="left" vertical="center" wrapText="1"/>
    </xf>
    <xf numFmtId="0" fontId="14" fillId="15" borderId="12" xfId="3" applyFont="1" applyFill="1" applyBorder="1" applyAlignment="1">
      <alignment horizontal="left" vertical="center" wrapText="1"/>
    </xf>
    <xf numFmtId="0" fontId="4" fillId="0" borderId="10" xfId="3" applyBorder="1" applyAlignment="1">
      <alignment horizontal="center" vertical="center" wrapText="1"/>
    </xf>
    <xf numFmtId="0" fontId="4" fillId="0" borderId="12" xfId="3" applyBorder="1" applyAlignment="1">
      <alignment horizontal="center" vertical="center" wrapText="1"/>
    </xf>
    <xf numFmtId="0" fontId="4" fillId="0" borderId="27" xfId="3" applyBorder="1" applyAlignment="1">
      <alignment horizontal="center" vertical="center" wrapText="1"/>
    </xf>
    <xf numFmtId="0" fontId="4" fillId="0" borderId="30" xfId="3" applyBorder="1" applyAlignment="1">
      <alignment horizontal="center" vertical="center" wrapText="1"/>
    </xf>
    <xf numFmtId="3" fontId="11" fillId="14" borderId="20" xfId="3" applyNumberFormat="1" applyFont="1" applyFill="1" applyBorder="1" applyAlignment="1">
      <alignment horizontal="left" vertical="center"/>
    </xf>
    <xf numFmtId="3" fontId="11" fillId="14" borderId="26" xfId="3" applyNumberFormat="1" applyFont="1" applyFill="1" applyBorder="1" applyAlignment="1">
      <alignment horizontal="left" vertical="center"/>
    </xf>
    <xf numFmtId="3" fontId="11" fillId="14" borderId="31" xfId="3" applyNumberFormat="1" applyFont="1" applyFill="1" applyBorder="1" applyAlignment="1">
      <alignment horizontal="left" vertical="center"/>
    </xf>
    <xf numFmtId="3" fontId="4" fillId="0" borderId="20" xfId="3" applyNumberFormat="1" applyBorder="1" applyAlignment="1">
      <alignment horizontal="center" vertical="center" wrapText="1"/>
    </xf>
    <xf numFmtId="3" fontId="4" fillId="0" borderId="26" xfId="3" applyNumberFormat="1" applyBorder="1" applyAlignment="1">
      <alignment horizontal="center" vertical="center" wrapText="1"/>
    </xf>
    <xf numFmtId="3" fontId="4" fillId="0" borderId="22" xfId="3" applyNumberFormat="1" applyBorder="1" applyAlignment="1">
      <alignment horizontal="center" vertical="center" wrapText="1"/>
    </xf>
    <xf numFmtId="0" fontId="35" fillId="0" borderId="18" xfId="3" applyFont="1" applyBorder="1" applyAlignment="1">
      <alignment vertical="center"/>
    </xf>
    <xf numFmtId="0" fontId="35" fillId="0" borderId="19" xfId="3" applyFont="1" applyBorder="1" applyAlignment="1">
      <alignment vertical="center"/>
    </xf>
    <xf numFmtId="0" fontId="35" fillId="0" borderId="24" xfId="3" applyFont="1" applyBorder="1" applyAlignment="1">
      <alignment vertical="center"/>
    </xf>
    <xf numFmtId="0" fontId="35" fillId="0" borderId="25" xfId="3" applyFont="1" applyBorder="1" applyAlignment="1">
      <alignment vertical="center"/>
    </xf>
    <xf numFmtId="0" fontId="35" fillId="0" borderId="28" xfId="3" applyFont="1" applyBorder="1" applyAlignment="1">
      <alignment vertical="center"/>
    </xf>
    <xf numFmtId="0" fontId="35" fillId="0" borderId="16" xfId="3" applyFont="1" applyBorder="1" applyAlignment="1">
      <alignment vertical="center"/>
    </xf>
    <xf numFmtId="0" fontId="4" fillId="0" borderId="20" xfId="3" applyBorder="1" applyAlignment="1">
      <alignment horizontal="center" vertical="center" wrapText="1"/>
    </xf>
    <xf numFmtId="0" fontId="4" fillId="0" borderId="26" xfId="3" applyBorder="1" applyAlignment="1">
      <alignment horizontal="center" vertical="center" wrapText="1"/>
    </xf>
    <xf numFmtId="0" fontId="4" fillId="0" borderId="22" xfId="3" applyBorder="1" applyAlignment="1">
      <alignment horizontal="center" vertical="center" wrapText="1"/>
    </xf>
    <xf numFmtId="0" fontId="4" fillId="0" borderId="9" xfId="3" applyBorder="1" applyAlignment="1">
      <alignment horizontal="left" vertical="center" wrapText="1"/>
    </xf>
    <xf numFmtId="0" fontId="4" fillId="0" borderId="0" xfId="3" applyAlignment="1">
      <alignment horizontal="left"/>
    </xf>
    <xf numFmtId="0" fontId="4" fillId="16" borderId="9" xfId="3" applyFill="1" applyBorder="1" applyAlignment="1">
      <alignment horizontal="left"/>
    </xf>
    <xf numFmtId="2" fontId="4" fillId="0" borderId="9" xfId="3" applyNumberFormat="1" applyBorder="1" applyAlignment="1">
      <alignment horizontal="center" vertical="center"/>
    </xf>
    <xf numFmtId="0" fontId="69" fillId="0" borderId="20" xfId="3" applyFont="1" applyBorder="1" applyAlignment="1">
      <alignment horizontal="center" vertical="center" wrapText="1"/>
    </xf>
    <xf numFmtId="0" fontId="69" fillId="0" borderId="26" xfId="3" applyFont="1" applyBorder="1" applyAlignment="1">
      <alignment horizontal="center" vertical="center" wrapText="1"/>
    </xf>
    <xf numFmtId="0" fontId="69" fillId="0" borderId="31" xfId="3" applyFont="1" applyBorder="1" applyAlignment="1">
      <alignment horizontal="center" vertical="center" wrapText="1"/>
    </xf>
    <xf numFmtId="0" fontId="69" fillId="0" borderId="36" xfId="3" applyFont="1" applyBorder="1" applyAlignment="1">
      <alignment horizontal="center" vertical="center" wrapText="1"/>
    </xf>
    <xf numFmtId="0" fontId="69" fillId="0" borderId="37" xfId="3" applyFont="1" applyBorder="1" applyAlignment="1">
      <alignment horizontal="center" vertical="center" wrapText="1"/>
    </xf>
    <xf numFmtId="0" fontId="69" fillId="0" borderId="41" xfId="3" applyFont="1" applyBorder="1" applyAlignment="1">
      <alignment horizontal="center" vertical="center" wrapText="1"/>
    </xf>
    <xf numFmtId="0" fontId="69" fillId="0" borderId="24" xfId="3" applyFont="1" applyBorder="1" applyAlignment="1">
      <alignment horizontal="center" vertical="center" wrapText="1"/>
    </xf>
    <xf numFmtId="0" fontId="69" fillId="0" borderId="38" xfId="3" applyFont="1" applyBorder="1" applyAlignment="1">
      <alignment horizontal="center" vertical="center" wrapText="1"/>
    </xf>
    <xf numFmtId="0" fontId="69" fillId="0" borderId="39" xfId="3" applyFont="1" applyBorder="1" applyAlignment="1">
      <alignment horizontal="center" vertical="center" wrapText="1"/>
    </xf>
    <xf numFmtId="0" fontId="69" fillId="0" borderId="40" xfId="3" applyFont="1" applyBorder="1" applyAlignment="1">
      <alignment horizontal="center" vertical="center" wrapText="1"/>
    </xf>
    <xf numFmtId="0" fontId="69" fillId="0" borderId="29" xfId="3" applyFont="1" applyBorder="1" applyAlignment="1">
      <alignment horizontal="center" vertical="center" wrapText="1"/>
    </xf>
    <xf numFmtId="0" fontId="69" fillId="0" borderId="42" xfId="3" applyFont="1" applyBorder="1" applyAlignment="1">
      <alignment horizontal="center" vertical="center" wrapText="1"/>
    </xf>
    <xf numFmtId="0" fontId="70" fillId="7" borderId="20" xfId="3" applyFont="1" applyFill="1" applyBorder="1" applyAlignment="1">
      <alignment horizontal="left" vertical="center" wrapText="1" indent="2"/>
    </xf>
    <xf numFmtId="0" fontId="70" fillId="7" borderId="22" xfId="3" applyFont="1" applyFill="1" applyBorder="1" applyAlignment="1">
      <alignment horizontal="left" vertical="center" wrapText="1" indent="2"/>
    </xf>
    <xf numFmtId="0" fontId="71" fillId="0" borderId="20" xfId="3" applyFont="1" applyBorder="1" applyAlignment="1">
      <alignment vertical="center" wrapText="1"/>
    </xf>
    <xf numFmtId="0" fontId="71" fillId="0" borderId="22" xfId="3" applyFont="1" applyBorder="1" applyAlignment="1">
      <alignment vertical="center" wrapText="1"/>
    </xf>
    <xf numFmtId="0" fontId="69" fillId="0" borderId="20" xfId="3" applyFont="1" applyBorder="1" applyAlignment="1">
      <alignment vertical="center" wrapText="1"/>
    </xf>
    <xf numFmtId="0" fontId="69" fillId="0" borderId="22" xfId="3" applyFont="1" applyBorder="1" applyAlignment="1">
      <alignment vertical="center" wrapText="1"/>
    </xf>
    <xf numFmtId="0" fontId="57" fillId="0" borderId="35" xfId="3" applyFont="1" applyBorder="1"/>
    <xf numFmtId="0" fontId="57" fillId="0" borderId="0" xfId="3" applyFont="1"/>
    <xf numFmtId="0" fontId="69" fillId="0" borderId="25" xfId="3" applyFont="1" applyBorder="1" applyAlignment="1">
      <alignment horizontal="center" vertical="center" wrapText="1"/>
    </xf>
    <xf numFmtId="0" fontId="69" fillId="0" borderId="44" xfId="3" applyFont="1" applyBorder="1" applyAlignment="1">
      <alignment horizontal="center" vertical="center" wrapText="1"/>
    </xf>
    <xf numFmtId="0" fontId="69" fillId="0" borderId="33" xfId="3" applyFont="1" applyBorder="1" applyAlignment="1">
      <alignment horizontal="center" vertical="center" wrapText="1"/>
    </xf>
    <xf numFmtId="0" fontId="69" fillId="0" borderId="22" xfId="3" applyFont="1" applyBorder="1" applyAlignment="1">
      <alignment horizontal="center" vertical="center" wrapText="1"/>
    </xf>
    <xf numFmtId="0" fontId="78" fillId="0" borderId="20" xfId="3" applyFont="1" applyBorder="1" applyAlignment="1">
      <alignment horizontal="center" vertical="center" wrapText="1"/>
    </xf>
    <xf numFmtId="0" fontId="78" fillId="0" borderId="31" xfId="3" applyFont="1" applyBorder="1" applyAlignment="1">
      <alignment horizontal="center" vertical="center" wrapText="1"/>
    </xf>
    <xf numFmtId="0" fontId="78" fillId="0" borderId="29" xfId="3" applyFont="1" applyBorder="1" applyAlignment="1">
      <alignment horizontal="center" vertical="center" wrapText="1"/>
    </xf>
    <xf numFmtId="0" fontId="78" fillId="0" borderId="42" xfId="3" applyFont="1" applyBorder="1" applyAlignment="1">
      <alignment horizontal="center" vertical="center" wrapText="1"/>
    </xf>
    <xf numFmtId="0" fontId="69" fillId="0" borderId="32" xfId="3" applyFont="1" applyBorder="1" applyAlignment="1">
      <alignment horizontal="center" vertical="center" wrapText="1"/>
    </xf>
    <xf numFmtId="0" fontId="79" fillId="0" borderId="0" xfId="3" applyFont="1" applyAlignment="1">
      <alignment horizontal="justify" vertical="center" wrapText="1"/>
    </xf>
    <xf numFmtId="0" fontId="57" fillId="0" borderId="0" xfId="3" applyFont="1" applyAlignment="1">
      <alignment vertical="center" wrapText="1"/>
    </xf>
    <xf numFmtId="0" fontId="57" fillId="0" borderId="16" xfId="3" applyFont="1" applyBorder="1" applyAlignment="1">
      <alignment vertical="center" wrapText="1"/>
    </xf>
    <xf numFmtId="0" fontId="69" fillId="10" borderId="43" xfId="3" applyFont="1" applyFill="1" applyBorder="1" applyAlignment="1">
      <alignment horizontal="center" vertical="center" wrapText="1"/>
    </xf>
    <xf numFmtId="0" fontId="69" fillId="0" borderId="43" xfId="3" applyFont="1" applyBorder="1" applyAlignment="1">
      <alignment horizontal="center" vertical="center" wrapText="1"/>
    </xf>
    <xf numFmtId="0" fontId="78" fillId="0" borderId="26" xfId="3" applyFont="1" applyBorder="1" applyAlignment="1">
      <alignment horizontal="center" vertical="center" wrapText="1"/>
    </xf>
    <xf numFmtId="0" fontId="78" fillId="0" borderId="22" xfId="3" applyFont="1" applyBorder="1" applyAlignment="1">
      <alignment horizontal="center" vertical="center" wrapText="1"/>
    </xf>
    <xf numFmtId="0" fontId="69" fillId="10" borderId="42" xfId="3" applyFont="1" applyFill="1" applyBorder="1" applyAlignment="1">
      <alignment horizontal="center" vertical="center" wrapText="1"/>
    </xf>
    <xf numFmtId="0" fontId="158" fillId="18" borderId="20" xfId="3" applyFont="1" applyFill="1" applyBorder="1" applyAlignment="1">
      <alignment horizontal="center" vertical="center" wrapText="1"/>
    </xf>
    <xf numFmtId="0" fontId="158" fillId="18" borderId="22" xfId="3" applyFont="1" applyFill="1" applyBorder="1" applyAlignment="1">
      <alignment horizontal="center" vertical="center" wrapText="1"/>
    </xf>
    <xf numFmtId="3" fontId="165" fillId="0" borderId="20" xfId="3" applyNumberFormat="1" applyFont="1" applyBorder="1" applyAlignment="1">
      <alignment horizontal="center" vertical="center"/>
    </xf>
    <xf numFmtId="3" fontId="165" fillId="0" borderId="22" xfId="3" applyNumberFormat="1" applyFont="1" applyBorder="1" applyAlignment="1">
      <alignment horizontal="center" vertical="center"/>
    </xf>
    <xf numFmtId="3" fontId="165" fillId="10" borderId="20" xfId="3" applyNumberFormat="1" applyFont="1" applyFill="1" applyBorder="1" applyAlignment="1">
      <alignment horizontal="center" vertical="center"/>
    </xf>
    <xf numFmtId="3" fontId="165" fillId="10" borderId="22" xfId="3" applyNumberFormat="1" applyFont="1" applyFill="1" applyBorder="1" applyAlignment="1">
      <alignment horizontal="center" vertical="center"/>
    </xf>
    <xf numFmtId="0" fontId="69" fillId="0" borderId="16" xfId="3" applyFont="1" applyBorder="1" applyAlignment="1">
      <alignment horizontal="center" vertical="center" wrapText="1"/>
    </xf>
    <xf numFmtId="0" fontId="69" fillId="0" borderId="28" xfId="3" applyFont="1" applyBorder="1" applyAlignment="1">
      <alignment horizontal="center" vertical="center" wrapText="1"/>
    </xf>
    <xf numFmtId="0" fontId="69" fillId="0" borderId="29" xfId="3" applyFont="1" applyBorder="1" applyAlignment="1">
      <alignment horizontal="center" vertical="top" wrapText="1"/>
    </xf>
    <xf numFmtId="0" fontId="69" fillId="0" borderId="43" xfId="3" applyFont="1" applyBorder="1" applyAlignment="1">
      <alignment horizontal="center" vertical="top" wrapText="1"/>
    </xf>
    <xf numFmtId="0" fontId="69" fillId="0" borderId="32" xfId="3" applyFont="1" applyBorder="1" applyAlignment="1">
      <alignment horizontal="center" vertical="top" wrapText="1"/>
    </xf>
    <xf numFmtId="0" fontId="57" fillId="0" borderId="43" xfId="3" applyFont="1" applyBorder="1" applyAlignment="1">
      <alignment vertical="center" wrapText="1"/>
    </xf>
    <xf numFmtId="0" fontId="57" fillId="0" borderId="32" xfId="3" applyFont="1" applyBorder="1" applyAlignment="1">
      <alignment vertical="center" wrapText="1"/>
    </xf>
    <xf numFmtId="0" fontId="69" fillId="0" borderId="43" xfId="3" applyFont="1" applyBorder="1" applyAlignment="1">
      <alignment vertical="center" wrapText="1"/>
    </xf>
    <xf numFmtId="0" fontId="69" fillId="0" borderId="32" xfId="3" applyFont="1" applyBorder="1" applyAlignment="1">
      <alignment vertical="center" wrapText="1"/>
    </xf>
    <xf numFmtId="3" fontId="164" fillId="10" borderId="20" xfId="3" applyNumberFormat="1" applyFont="1" applyFill="1" applyBorder="1" applyAlignment="1">
      <alignment horizontal="center" vertical="center" wrapText="1"/>
    </xf>
    <xf numFmtId="3" fontId="164" fillId="10" borderId="22" xfId="3" applyNumberFormat="1" applyFont="1" applyFill="1" applyBorder="1" applyAlignment="1">
      <alignment horizontal="center" vertical="center" wrapText="1"/>
    </xf>
    <xf numFmtId="0" fontId="157" fillId="0" borderId="20" xfId="3" applyFont="1" applyBorder="1" applyAlignment="1">
      <alignment vertical="center" wrapText="1"/>
    </xf>
    <xf numFmtId="0" fontId="157" fillId="0" borderId="22" xfId="3" applyFont="1" applyBorder="1" applyAlignment="1">
      <alignment vertical="center" wrapText="1"/>
    </xf>
    <xf numFmtId="0" fontId="69" fillId="0" borderId="45" xfId="3" applyFont="1" applyBorder="1" applyAlignment="1">
      <alignment horizontal="center" vertical="center" wrapText="1"/>
    </xf>
    <xf numFmtId="0" fontId="57" fillId="10" borderId="43" xfId="3" applyFont="1" applyFill="1" applyBorder="1" applyAlignment="1">
      <alignment vertical="center" wrapText="1"/>
    </xf>
    <xf numFmtId="0" fontId="57" fillId="10" borderId="32" xfId="3" applyFont="1" applyFill="1" applyBorder="1" applyAlignment="1">
      <alignment vertical="center" wrapText="1"/>
    </xf>
    <xf numFmtId="0" fontId="57" fillId="10" borderId="42" xfId="3" applyFont="1" applyFill="1" applyBorder="1" applyAlignment="1">
      <alignment vertical="center" wrapText="1"/>
    </xf>
    <xf numFmtId="3" fontId="69" fillId="0" borderId="29" xfId="3" applyNumberFormat="1" applyFont="1" applyBorder="1" applyAlignment="1">
      <alignment horizontal="center" vertical="center" wrapText="1"/>
    </xf>
    <xf numFmtId="3" fontId="69" fillId="0" borderId="32" xfId="3" applyNumberFormat="1" applyFont="1" applyBorder="1" applyAlignment="1">
      <alignment horizontal="center" vertical="center" wrapText="1"/>
    </xf>
    <xf numFmtId="3" fontId="69" fillId="0" borderId="24" xfId="3" applyNumberFormat="1" applyFont="1" applyBorder="1" applyAlignment="1">
      <alignment vertical="top" wrapText="1"/>
    </xf>
    <xf numFmtId="3" fontId="69" fillId="0" borderId="38" xfId="3" applyNumberFormat="1" applyFont="1" applyBorder="1" applyAlignment="1">
      <alignment vertical="top" wrapText="1"/>
    </xf>
    <xf numFmtId="3" fontId="69" fillId="0" borderId="39" xfId="3" applyNumberFormat="1" applyFont="1" applyBorder="1" applyAlignment="1">
      <alignment vertical="top" wrapText="1"/>
    </xf>
    <xf numFmtId="0" fontId="31" fillId="0" borderId="20" xfId="3" applyFont="1" applyBorder="1" applyAlignment="1">
      <alignment vertical="center" wrapText="1"/>
    </xf>
    <xf numFmtId="0" fontId="31" fillId="0" borderId="22" xfId="3" applyFont="1" applyBorder="1" applyAlignment="1">
      <alignment vertical="center" wrapText="1"/>
    </xf>
    <xf numFmtId="0" fontId="31" fillId="0" borderId="26" xfId="3" applyFont="1" applyBorder="1" applyAlignment="1">
      <alignment vertical="center" wrapText="1"/>
    </xf>
    <xf numFmtId="0" fontId="31" fillId="19" borderId="20" xfId="3" applyFont="1" applyFill="1" applyBorder="1" applyAlignment="1">
      <alignment vertical="center" wrapText="1"/>
    </xf>
    <xf numFmtId="0" fontId="31" fillId="19" borderId="22" xfId="3" applyFont="1" applyFill="1" applyBorder="1" applyAlignment="1">
      <alignment vertical="center" wrapText="1"/>
    </xf>
    <xf numFmtId="0" fontId="31" fillId="19" borderId="26" xfId="3" applyFont="1" applyFill="1" applyBorder="1" applyAlignment="1">
      <alignment vertical="center" wrapText="1"/>
    </xf>
    <xf numFmtId="0" fontId="31" fillId="0" borderId="20" xfId="3" applyFont="1" applyBorder="1" applyAlignment="1">
      <alignment horizontal="center" vertical="center" wrapText="1"/>
    </xf>
    <xf numFmtId="0" fontId="31" fillId="0" borderId="22" xfId="3" applyFont="1" applyBorder="1" applyAlignment="1">
      <alignment horizontal="center" vertical="center" wrapText="1"/>
    </xf>
    <xf numFmtId="0" fontId="31" fillId="0" borderId="26" xfId="3" applyFont="1" applyBorder="1" applyAlignment="1">
      <alignment horizontal="center" vertical="center" wrapText="1"/>
    </xf>
    <xf numFmtId="0" fontId="31" fillId="0" borderId="24" xfId="3" applyFont="1" applyBorder="1" applyAlignment="1">
      <alignment horizontal="center" vertical="center"/>
    </xf>
    <xf numFmtId="0" fontId="31" fillId="0" borderId="38" xfId="3" applyFont="1" applyBorder="1" applyAlignment="1">
      <alignment horizontal="center" vertical="center"/>
    </xf>
    <xf numFmtId="0" fontId="31" fillId="0" borderId="25" xfId="3" applyFont="1" applyBorder="1" applyAlignment="1">
      <alignment horizontal="center" vertical="center"/>
    </xf>
    <xf numFmtId="0" fontId="31" fillId="0" borderId="44" xfId="3" applyFont="1" applyBorder="1" applyAlignment="1">
      <alignment horizontal="center" vertical="center"/>
    </xf>
    <xf numFmtId="0" fontId="31" fillId="0" borderId="35" xfId="3" applyFont="1" applyBorder="1" applyAlignment="1">
      <alignment horizontal="center" vertical="center"/>
    </xf>
    <xf numFmtId="0" fontId="31" fillId="0" borderId="33" xfId="3" applyFont="1" applyBorder="1" applyAlignment="1">
      <alignment horizontal="center" vertical="center"/>
    </xf>
    <xf numFmtId="0" fontId="31" fillId="0" borderId="24" xfId="3" applyFont="1" applyBorder="1" applyAlignment="1">
      <alignment horizontal="left" vertical="center"/>
    </xf>
    <xf numFmtId="0" fontId="31" fillId="0" borderId="38" xfId="3" applyFont="1" applyBorder="1" applyAlignment="1">
      <alignment horizontal="left" vertical="center"/>
    </xf>
    <xf numFmtId="0" fontId="31" fillId="10" borderId="26" xfId="3" applyFont="1" applyFill="1" applyBorder="1" applyAlignment="1">
      <alignment vertical="center"/>
    </xf>
    <xf numFmtId="0" fontId="31" fillId="10" borderId="22" xfId="3" applyFont="1" applyFill="1" applyBorder="1" applyAlignment="1">
      <alignment vertical="center"/>
    </xf>
    <xf numFmtId="0" fontId="31" fillId="10" borderId="44" xfId="3" applyFont="1" applyFill="1" applyBorder="1"/>
    <xf numFmtId="0" fontId="31" fillId="10" borderId="35" xfId="3" applyFont="1" applyFill="1" applyBorder="1"/>
    <xf numFmtId="0" fontId="31" fillId="10" borderId="33" xfId="3" applyFont="1" applyFill="1" applyBorder="1"/>
    <xf numFmtId="0" fontId="31" fillId="0" borderId="31" xfId="3" applyFont="1" applyBorder="1" applyAlignment="1">
      <alignment horizontal="center" vertical="center" wrapText="1"/>
    </xf>
    <xf numFmtId="0" fontId="31" fillId="0" borderId="36" xfId="3" applyFont="1" applyBorder="1" applyAlignment="1">
      <alignment horizontal="center" vertical="center" wrapText="1"/>
    </xf>
    <xf numFmtId="0" fontId="31" fillId="0" borderId="20" xfId="3" applyFont="1" applyBorder="1" applyAlignment="1">
      <alignment horizontal="center" vertical="center"/>
    </xf>
    <xf numFmtId="0" fontId="31" fillId="0" borderId="22" xfId="3" applyFont="1" applyBorder="1" applyAlignment="1">
      <alignment horizontal="center" vertical="center"/>
    </xf>
    <xf numFmtId="0" fontId="31" fillId="0" borderId="26" xfId="3" applyFont="1" applyBorder="1" applyAlignment="1">
      <alignment horizontal="center" vertical="center"/>
    </xf>
    <xf numFmtId="0" fontId="24" fillId="0" borderId="0" xfId="3" applyFont="1" applyAlignment="1">
      <alignment horizontal="left" vertical="center" wrapText="1"/>
    </xf>
    <xf numFmtId="0" fontId="11" fillId="0" borderId="9" xfId="3" applyFont="1" applyBorder="1" applyAlignment="1">
      <alignment horizontal="center" vertical="center" wrapText="1"/>
    </xf>
    <xf numFmtId="0" fontId="11" fillId="0" borderId="12" xfId="3" applyFont="1" applyBorder="1" applyAlignment="1">
      <alignment horizontal="center" vertical="center" wrapText="1"/>
    </xf>
    <xf numFmtId="0" fontId="11" fillId="0" borderId="10"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12" xfId="3" applyFont="1" applyBorder="1" applyAlignment="1">
      <alignment horizontal="center" vertical="center" wrapText="1"/>
    </xf>
    <xf numFmtId="0" fontId="11" fillId="0" borderId="11" xfId="3" applyFont="1" applyBorder="1" applyAlignment="1">
      <alignment horizontal="center" vertical="center" wrapText="1"/>
    </xf>
    <xf numFmtId="9" fontId="8" fillId="0" borderId="9" xfId="3" applyNumberFormat="1" applyFont="1" applyBorder="1" applyAlignment="1">
      <alignment horizontal="center" vertical="center" wrapText="1"/>
    </xf>
    <xf numFmtId="0" fontId="11" fillId="10" borderId="10" xfId="3" applyFont="1" applyFill="1" applyBorder="1" applyAlignment="1">
      <alignment horizontal="center" vertical="center" wrapText="1"/>
    </xf>
    <xf numFmtId="0" fontId="11" fillId="10" borderId="12" xfId="3" applyFont="1" applyFill="1" applyBorder="1" applyAlignment="1">
      <alignment horizontal="center" vertical="center" wrapText="1"/>
    </xf>
    <xf numFmtId="0" fontId="4" fillId="0" borderId="13" xfId="3" applyBorder="1" applyAlignment="1">
      <alignment horizontal="center" vertical="center"/>
    </xf>
    <xf numFmtId="0" fontId="4" fillId="0" borderId="15" xfId="3" applyBorder="1" applyAlignment="1">
      <alignment horizontal="center" vertical="center"/>
    </xf>
    <xf numFmtId="0" fontId="7" fillId="10" borderId="10" xfId="3" applyFont="1" applyFill="1" applyBorder="1" applyAlignment="1">
      <alignment horizontal="center" vertical="center" wrapText="1"/>
    </xf>
    <xf numFmtId="0" fontId="7" fillId="10" borderId="12" xfId="3" applyFont="1" applyFill="1" applyBorder="1" applyAlignment="1">
      <alignment horizontal="center" vertical="center" wrapText="1"/>
    </xf>
    <xf numFmtId="0" fontId="4" fillId="10" borderId="13" xfId="3" applyFill="1" applyBorder="1" applyAlignment="1">
      <alignment horizontal="center" vertical="center"/>
    </xf>
    <xf numFmtId="0" fontId="4" fillId="10" borderId="15" xfId="3" applyFill="1" applyBorder="1" applyAlignment="1">
      <alignment horizontal="center" vertical="center"/>
    </xf>
    <xf numFmtId="0" fontId="103" fillId="0" borderId="0" xfId="3" applyFont="1" applyAlignment="1">
      <alignment vertical="center" wrapText="1"/>
    </xf>
    <xf numFmtId="0" fontId="106" fillId="10" borderId="10" xfId="3" applyFont="1" applyFill="1" applyBorder="1" applyAlignment="1">
      <alignment horizontal="center" vertical="center" wrapText="1"/>
    </xf>
    <xf numFmtId="0" fontId="106" fillId="10" borderId="12" xfId="3" applyFont="1" applyFill="1" applyBorder="1" applyAlignment="1">
      <alignment horizontal="center" vertical="center" wrapText="1"/>
    </xf>
    <xf numFmtId="0" fontId="69" fillId="10" borderId="10" xfId="3" applyFont="1" applyFill="1" applyBorder="1" applyAlignment="1">
      <alignment horizontal="center" vertical="center" wrapText="1"/>
    </xf>
    <xf numFmtId="0" fontId="69" fillId="10" borderId="11" xfId="3" applyFont="1" applyFill="1" applyBorder="1" applyAlignment="1">
      <alignment horizontal="center" vertical="center" wrapText="1"/>
    </xf>
    <xf numFmtId="0" fontId="69" fillId="10" borderId="12" xfId="3" applyFont="1" applyFill="1" applyBorder="1" applyAlignment="1">
      <alignment horizontal="center" vertical="center" wrapText="1"/>
    </xf>
    <xf numFmtId="0" fontId="69" fillId="10" borderId="13" xfId="3" applyFont="1" applyFill="1" applyBorder="1" applyAlignment="1">
      <alignment horizontal="center" vertical="center" wrapText="1"/>
    </xf>
    <xf numFmtId="0" fontId="69" fillId="10" borderId="14" xfId="3" applyFont="1" applyFill="1" applyBorder="1" applyAlignment="1">
      <alignment horizontal="center" vertical="center" wrapText="1"/>
    </xf>
    <xf numFmtId="0" fontId="69" fillId="10" borderId="15" xfId="3" applyFont="1" applyFill="1" applyBorder="1" applyAlignment="1">
      <alignment horizontal="center" vertical="center" wrapText="1"/>
    </xf>
    <xf numFmtId="0" fontId="77" fillId="10" borderId="13" xfId="3" applyFont="1" applyFill="1" applyBorder="1" applyAlignment="1">
      <alignment horizontal="center" vertical="center" wrapText="1"/>
    </xf>
    <xf numFmtId="0" fontId="77" fillId="10" borderId="14" xfId="3" applyFont="1" applyFill="1" applyBorder="1" applyAlignment="1">
      <alignment horizontal="center" vertical="center" wrapText="1"/>
    </xf>
    <xf numFmtId="0" fontId="77" fillId="10" borderId="15" xfId="3" applyFont="1" applyFill="1" applyBorder="1" applyAlignment="1">
      <alignment horizontal="center" vertical="center" wrapText="1"/>
    </xf>
    <xf numFmtId="0" fontId="69" fillId="10" borderId="1" xfId="3" applyFont="1" applyFill="1" applyBorder="1" applyAlignment="1">
      <alignment horizontal="center" vertical="center" wrapText="1"/>
    </xf>
    <xf numFmtId="0" fontId="4" fillId="10" borderId="1" xfId="3" applyFill="1" applyBorder="1" applyAlignment="1">
      <alignment horizontal="center" vertical="center"/>
    </xf>
    <xf numFmtId="0" fontId="4" fillId="10" borderId="3" xfId="3" applyFill="1" applyBorder="1" applyAlignment="1">
      <alignment horizontal="center" vertical="center"/>
    </xf>
    <xf numFmtId="0" fontId="4" fillId="10" borderId="4" xfId="3" applyFill="1" applyBorder="1" applyAlignment="1">
      <alignment horizontal="center" vertical="center"/>
    </xf>
    <xf numFmtId="0" fontId="4" fillId="10" borderId="5" xfId="3" applyFill="1" applyBorder="1" applyAlignment="1">
      <alignment horizontal="center" vertical="center"/>
    </xf>
    <xf numFmtId="0" fontId="4" fillId="10" borderId="6" xfId="3" applyFill="1" applyBorder="1" applyAlignment="1">
      <alignment horizontal="center" vertical="center"/>
    </xf>
    <xf numFmtId="0" fontId="4" fillId="10" borderId="8" xfId="3" applyFill="1" applyBorder="1" applyAlignment="1">
      <alignment horizontal="center" vertical="center"/>
    </xf>
    <xf numFmtId="0" fontId="106" fillId="10" borderId="11" xfId="3" applyFont="1" applyFill="1" applyBorder="1" applyAlignment="1">
      <alignment horizontal="center" vertical="center" wrapText="1"/>
    </xf>
    <xf numFmtId="0" fontId="69" fillId="0" borderId="1" xfId="3" applyFont="1" applyBorder="1" applyAlignment="1">
      <alignment horizontal="center" vertical="center" wrapText="1"/>
    </xf>
    <xf numFmtId="0" fontId="69" fillId="0" borderId="3" xfId="3" applyFont="1" applyBorder="1" applyAlignment="1">
      <alignment horizontal="center" vertical="center" wrapText="1"/>
    </xf>
    <xf numFmtId="0" fontId="69" fillId="0" borderId="4" xfId="3" applyFont="1" applyBorder="1" applyAlignment="1">
      <alignment horizontal="center" vertical="center" wrapText="1"/>
    </xf>
    <xf numFmtId="0" fontId="69" fillId="0" borderId="5" xfId="3" applyFont="1" applyBorder="1" applyAlignment="1">
      <alignment horizontal="center" vertical="center" wrapText="1"/>
    </xf>
    <xf numFmtId="0" fontId="69" fillId="0" borderId="6" xfId="3" applyFont="1" applyBorder="1" applyAlignment="1">
      <alignment horizontal="center" vertical="center" wrapText="1"/>
    </xf>
    <xf numFmtId="0" fontId="69" fillId="0" borderId="8" xfId="3" applyFont="1" applyBorder="1" applyAlignment="1">
      <alignment horizontal="center" vertical="center" wrapText="1"/>
    </xf>
    <xf numFmtId="0" fontId="4" fillId="0" borderId="13" xfId="3" applyBorder="1" applyAlignment="1">
      <alignment horizontal="center"/>
    </xf>
    <xf numFmtId="0" fontId="4" fillId="0" borderId="14" xfId="3" applyBorder="1" applyAlignment="1">
      <alignment horizontal="center"/>
    </xf>
    <xf numFmtId="0" fontId="4" fillId="0" borderId="15" xfId="3" applyBorder="1" applyAlignment="1">
      <alignment horizontal="center"/>
    </xf>
    <xf numFmtId="0" fontId="68" fillId="0" borderId="13" xfId="3" applyFont="1" applyBorder="1" applyAlignment="1">
      <alignment horizontal="center" vertical="center" wrapText="1"/>
    </xf>
    <xf numFmtId="0" fontId="68" fillId="0" borderId="15" xfId="3" applyFont="1" applyBorder="1" applyAlignment="1">
      <alignment horizontal="center" vertical="center" wrapText="1"/>
    </xf>
    <xf numFmtId="0" fontId="108" fillId="0" borderId="13" xfId="3" applyFont="1" applyBorder="1" applyAlignment="1">
      <alignment horizontal="center" vertical="center" wrapText="1"/>
    </xf>
    <xf numFmtId="0" fontId="108" fillId="0" borderId="15" xfId="3" applyFont="1" applyBorder="1" applyAlignment="1">
      <alignment horizontal="center" vertical="center" wrapText="1"/>
    </xf>
    <xf numFmtId="0" fontId="108" fillId="0" borderId="1" xfId="3" applyFont="1" applyBorder="1" applyAlignment="1">
      <alignment horizontal="center" vertical="center" wrapText="1"/>
    </xf>
    <xf numFmtId="0" fontId="108" fillId="0" borderId="12"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15" xfId="3" applyFont="1" applyBorder="1" applyAlignment="1">
      <alignment horizontal="center" vertical="center" wrapText="1"/>
    </xf>
    <xf numFmtId="0" fontId="11" fillId="0" borderId="13" xfId="3" applyFont="1" applyBorder="1" applyAlignment="1">
      <alignment horizontal="center" wrapText="1"/>
    </xf>
    <xf numFmtId="0" fontId="11" fillId="0" borderId="15" xfId="3" applyFont="1" applyBorder="1" applyAlignment="1">
      <alignment horizontal="center" wrapText="1"/>
    </xf>
    <xf numFmtId="0" fontId="4" fillId="0" borderId="9" xfId="3" applyBorder="1" applyAlignment="1">
      <alignment horizontal="center" wrapText="1"/>
    </xf>
    <xf numFmtId="0" fontId="11" fillId="0" borderId="13" xfId="3" applyFont="1" applyBorder="1" applyAlignment="1">
      <alignment horizontal="center" vertical="center" wrapText="1"/>
    </xf>
    <xf numFmtId="0" fontId="11" fillId="0" borderId="15" xfId="3" applyFont="1" applyBorder="1" applyAlignment="1">
      <alignment horizontal="center" vertical="center" wrapText="1"/>
    </xf>
    <xf numFmtId="0" fontId="28" fillId="0" borderId="0" xfId="3" applyFont="1" applyAlignment="1">
      <alignment vertical="center" wrapText="1"/>
    </xf>
    <xf numFmtId="0" fontId="19" fillId="0" borderId="9" xfId="3" applyFont="1" applyBorder="1" applyAlignment="1">
      <alignment horizontal="center" vertical="center" wrapText="1"/>
    </xf>
    <xf numFmtId="0" fontId="28" fillId="0" borderId="9" xfId="3" applyFont="1" applyBorder="1" applyAlignment="1">
      <alignment horizontal="center" vertical="center" wrapText="1"/>
    </xf>
    <xf numFmtId="0" fontId="28" fillId="0" borderId="9" xfId="3" applyFont="1" applyBorder="1" applyAlignment="1">
      <alignment horizontal="center" vertical="center"/>
    </xf>
    <xf numFmtId="0" fontId="4" fillId="0" borderId="13" xfId="3" applyBorder="1" applyAlignment="1">
      <alignment horizontal="center" vertical="center" wrapText="1"/>
    </xf>
    <xf numFmtId="0" fontId="4" fillId="0" borderId="15" xfId="3" applyBorder="1" applyAlignment="1">
      <alignment horizontal="center" vertical="center" wrapText="1"/>
    </xf>
    <xf numFmtId="0" fontId="8" fillId="0" borderId="9"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15" xfId="3" applyFont="1" applyBorder="1" applyAlignment="1">
      <alignment horizontal="center" vertical="center" wrapText="1"/>
    </xf>
    <xf numFmtId="0" fontId="28" fillId="0" borderId="10" xfId="3" applyFont="1" applyBorder="1" applyAlignment="1">
      <alignment horizontal="center" vertical="center" wrapText="1"/>
    </xf>
    <xf numFmtId="0" fontId="28" fillId="0" borderId="11" xfId="3" applyFont="1" applyBorder="1" applyAlignment="1">
      <alignment horizontal="center" vertical="center" wrapText="1"/>
    </xf>
    <xf numFmtId="0" fontId="28" fillId="0" borderId="12" xfId="3" applyFont="1" applyBorder="1" applyAlignment="1">
      <alignment horizontal="center" vertical="center" wrapText="1"/>
    </xf>
    <xf numFmtId="0" fontId="19" fillId="0" borderId="9" xfId="3" applyFont="1" applyBorder="1" applyAlignment="1">
      <alignment vertical="center" wrapText="1"/>
    </xf>
    <xf numFmtId="0" fontId="37" fillId="0" borderId="10" xfId="3" applyFont="1" applyBorder="1" applyAlignment="1">
      <alignment horizontal="left" vertical="center" wrapText="1" indent="7"/>
    </xf>
    <xf numFmtId="0" fontId="37" fillId="0" borderId="12" xfId="3" applyFont="1" applyBorder="1" applyAlignment="1">
      <alignment horizontal="left" vertical="center" wrapText="1" indent="7"/>
    </xf>
    <xf numFmtId="0" fontId="4" fillId="0" borderId="0" xfId="3" applyAlignment="1">
      <alignment horizontal="left" vertical="center" wrapText="1"/>
    </xf>
    <xf numFmtId="0" fontId="7" fillId="0" borderId="13" xfId="3" applyFont="1" applyBorder="1" applyAlignment="1">
      <alignment horizontal="center" vertical="center"/>
    </xf>
    <xf numFmtId="0" fontId="7" fillId="0" borderId="15" xfId="3" applyFont="1" applyBorder="1" applyAlignment="1">
      <alignment horizontal="center" vertical="center"/>
    </xf>
    <xf numFmtId="0" fontId="7" fillId="0" borderId="14" xfId="3" applyFont="1" applyBorder="1" applyAlignment="1">
      <alignment horizontal="center" vertical="center"/>
    </xf>
    <xf numFmtId="0" fontId="25" fillId="0" borderId="0" xfId="3" applyFont="1" applyAlignment="1">
      <alignment horizontal="left"/>
    </xf>
    <xf numFmtId="0" fontId="7" fillId="0" borderId="9" xfId="3" applyFont="1" applyBorder="1" applyAlignment="1">
      <alignment horizontal="center"/>
    </xf>
    <xf numFmtId="0" fontId="7" fillId="0" borderId="10" xfId="3" applyFont="1" applyBorder="1" applyAlignment="1">
      <alignment horizontal="center"/>
    </xf>
    <xf numFmtId="0" fontId="7" fillId="0" borderId="11" xfId="3" applyFont="1" applyBorder="1" applyAlignment="1">
      <alignment horizontal="center"/>
    </xf>
    <xf numFmtId="0" fontId="7" fillId="0" borderId="12" xfId="3" applyFont="1" applyBorder="1" applyAlignment="1">
      <alignment horizontal="center"/>
    </xf>
    <xf numFmtId="0" fontId="7" fillId="0" borderId="13" xfId="3" applyFont="1" applyBorder="1" applyAlignment="1">
      <alignment horizontal="center"/>
    </xf>
    <xf numFmtId="0" fontId="7" fillId="0" borderId="1" xfId="3" applyFont="1" applyBorder="1" applyAlignment="1">
      <alignment horizontal="center"/>
    </xf>
    <xf numFmtId="0" fontId="7" fillId="0" borderId="9" xfId="3" applyFont="1" applyBorder="1" applyAlignment="1">
      <alignment horizontal="left"/>
    </xf>
    <xf numFmtId="0" fontId="7" fillId="0" borderId="9" xfId="3" applyFont="1" applyBorder="1" applyAlignment="1">
      <alignment horizontal="center" wrapText="1"/>
    </xf>
    <xf numFmtId="0" fontId="8" fillId="0" borderId="9" xfId="3" applyFont="1" applyBorder="1" applyAlignment="1">
      <alignment horizontal="left"/>
    </xf>
    <xf numFmtId="0" fontId="7" fillId="0" borderId="9" xfId="3" applyFont="1" applyBorder="1" applyAlignment="1">
      <alignment horizontal="left" indent="1"/>
    </xf>
    <xf numFmtId="0" fontId="94" fillId="0" borderId="0" xfId="3" applyFont="1" applyAlignment="1">
      <alignment horizontal="left" vertical="center" wrapText="1"/>
    </xf>
    <xf numFmtId="0" fontId="114" fillId="0" borderId="10" xfId="3" applyFont="1" applyBorder="1" applyAlignment="1">
      <alignment horizontal="justify" vertical="center" wrapText="1"/>
    </xf>
    <xf numFmtId="0" fontId="114" fillId="0" borderId="12" xfId="3" applyFont="1" applyBorder="1" applyAlignment="1">
      <alignment horizontal="justify" vertical="center" wrapText="1"/>
    </xf>
    <xf numFmtId="0" fontId="114" fillId="0" borderId="11" xfId="3" applyFont="1" applyBorder="1" applyAlignment="1">
      <alignment horizontal="justify" vertical="center" wrapText="1"/>
    </xf>
    <xf numFmtId="0" fontId="28" fillId="10" borderId="5" xfId="3" applyFont="1" applyFill="1" applyBorder="1" applyAlignment="1">
      <alignment vertical="center" wrapText="1"/>
    </xf>
    <xf numFmtId="0" fontId="28" fillId="10" borderId="14" xfId="3" applyFont="1" applyFill="1" applyBorder="1" applyAlignment="1">
      <alignment vertical="center" wrapText="1"/>
    </xf>
    <xf numFmtId="0" fontId="28" fillId="10" borderId="8" xfId="3" applyFont="1" applyFill="1" applyBorder="1" applyAlignment="1">
      <alignment vertical="center" wrapText="1"/>
    </xf>
    <xf numFmtId="0" fontId="28" fillId="10" borderId="15" xfId="3" applyFont="1" applyFill="1" applyBorder="1" applyAlignment="1">
      <alignment vertical="center" wrapText="1"/>
    </xf>
    <xf numFmtId="0" fontId="28" fillId="0" borderId="5" xfId="3" applyFont="1" applyBorder="1" applyAlignment="1">
      <alignment vertical="center" wrapText="1"/>
    </xf>
    <xf numFmtId="0" fontId="28" fillId="0" borderId="14" xfId="3" applyFont="1" applyBorder="1" applyAlignment="1">
      <alignment vertical="center" wrapText="1"/>
    </xf>
    <xf numFmtId="0" fontId="28" fillId="0" borderId="8" xfId="3" applyFont="1" applyBorder="1" applyAlignment="1">
      <alignment vertical="center" wrapText="1"/>
    </xf>
    <xf numFmtId="0" fontId="28" fillId="0" borderId="15" xfId="3" applyFont="1" applyBorder="1" applyAlignment="1">
      <alignment vertical="center" wrapText="1"/>
    </xf>
    <xf numFmtId="0" fontId="37" fillId="9" borderId="9" xfId="3" applyFont="1" applyFill="1" applyBorder="1" applyAlignment="1">
      <alignment vertical="center" wrapText="1"/>
    </xf>
    <xf numFmtId="0" fontId="4" fillId="0" borderId="0" xfId="3" applyAlignment="1">
      <alignment horizontal="justify" vertical="top" wrapText="1"/>
    </xf>
    <xf numFmtId="0" fontId="62" fillId="0" borderId="0" xfId="3" applyFont="1" applyAlignment="1">
      <alignment vertical="top" wrapText="1"/>
    </xf>
    <xf numFmtId="0" fontId="11" fillId="2" borderId="13" xfId="3" applyFont="1" applyFill="1" applyBorder="1" applyAlignment="1">
      <alignment horizontal="center" vertical="center" wrapText="1"/>
    </xf>
    <xf numFmtId="0" fontId="11" fillId="2" borderId="14" xfId="3" applyFont="1" applyFill="1" applyBorder="1" applyAlignment="1">
      <alignment horizontal="center" vertical="center" wrapText="1"/>
    </xf>
    <xf numFmtId="0" fontId="11" fillId="2" borderId="15" xfId="3" applyFont="1" applyFill="1" applyBorder="1" applyAlignment="1">
      <alignment horizontal="center" vertical="center" wrapText="1"/>
    </xf>
    <xf numFmtId="0" fontId="11" fillId="0" borderId="14" xfId="3" applyFont="1" applyBorder="1" applyAlignment="1">
      <alignment horizontal="center" vertical="center" wrapText="1"/>
    </xf>
    <xf numFmtId="0" fontId="4" fillId="0" borderId="10" xfId="3" applyBorder="1" applyAlignment="1">
      <alignment horizontal="left" vertical="center" wrapText="1"/>
    </xf>
    <xf numFmtId="0" fontId="4" fillId="0" borderId="11" xfId="3" applyBorder="1" applyAlignment="1">
      <alignment horizontal="left" vertical="center" wrapText="1"/>
    </xf>
    <xf numFmtId="0" fontId="4" fillId="0" borderId="12" xfId="3" applyBorder="1" applyAlignment="1">
      <alignment horizontal="left" vertical="center" wrapText="1"/>
    </xf>
    <xf numFmtId="0" fontId="4" fillId="0" borderId="1" xfId="3" applyBorder="1" applyAlignment="1">
      <alignment horizontal="left" vertical="center" wrapText="1"/>
    </xf>
    <xf numFmtId="0" fontId="4" fillId="0" borderId="2" xfId="3" applyBorder="1" applyAlignment="1">
      <alignment horizontal="left" vertical="center" wrapText="1"/>
    </xf>
    <xf numFmtId="0" fontId="4" fillId="0" borderId="3" xfId="3" applyBorder="1" applyAlignment="1">
      <alignment horizontal="left" vertical="center" wrapText="1"/>
    </xf>
    <xf numFmtId="0" fontId="7" fillId="0" borderId="9" xfId="11" applyFont="1" applyBorder="1" applyAlignment="1">
      <alignment horizontal="center" vertical="center" wrapText="1"/>
    </xf>
    <xf numFmtId="0" fontId="7" fillId="0" borderId="11" xfId="3" applyFont="1" applyBorder="1" applyAlignment="1">
      <alignment horizontal="left" vertical="center"/>
    </xf>
    <xf numFmtId="0" fontId="7" fillId="0" borderId="2" xfId="3" applyFont="1" applyBorder="1" applyAlignment="1">
      <alignment horizontal="center" vertical="center"/>
    </xf>
    <xf numFmtId="0" fontId="7" fillId="0" borderId="7" xfId="3" applyFont="1" applyBorder="1" applyAlignment="1">
      <alignment horizontal="center" vertical="center"/>
    </xf>
    <xf numFmtId="0" fontId="7" fillId="0" borderId="2" xfId="3" applyFont="1" applyBorder="1" applyAlignment="1">
      <alignment horizontal="left"/>
    </xf>
    <xf numFmtId="0" fontId="7" fillId="0" borderId="7" xfId="3" applyFont="1" applyBorder="1" applyAlignment="1">
      <alignment horizontal="left" wrapText="1"/>
    </xf>
    <xf numFmtId="0" fontId="7" fillId="0" borderId="11" xfId="3" applyFont="1" applyBorder="1" applyAlignment="1">
      <alignment horizontal="left" vertical="center" wrapText="1"/>
    </xf>
    <xf numFmtId="0" fontId="7" fillId="0" borderId="0" xfId="3" applyFont="1" applyAlignment="1">
      <alignment horizontal="center" vertical="center"/>
    </xf>
    <xf numFmtId="0" fontId="7" fillId="0" borderId="2" xfId="3" applyFont="1" applyBorder="1" applyAlignment="1">
      <alignment horizontal="left" wrapText="1"/>
    </xf>
    <xf numFmtId="0" fontId="7" fillId="0" borderId="0" xfId="3" applyFont="1" applyAlignment="1">
      <alignment horizontal="left" wrapText="1"/>
    </xf>
    <xf numFmtId="0" fontId="7" fillId="0" borderId="11" xfId="3" applyFont="1" applyBorder="1" applyAlignment="1">
      <alignment horizontal="left" wrapText="1"/>
    </xf>
    <xf numFmtId="0" fontId="7" fillId="0" borderId="0" xfId="3" applyFont="1" applyAlignment="1">
      <alignment horizontal="left" vertical="center" wrapText="1"/>
    </xf>
    <xf numFmtId="0" fontId="7" fillId="0" borderId="0" xfId="3" applyFont="1" applyAlignment="1">
      <alignment horizontal="left"/>
    </xf>
    <xf numFmtId="0" fontId="7" fillId="0" borderId="7" xfId="3" applyFont="1" applyBorder="1" applyAlignment="1">
      <alignment horizontal="left"/>
    </xf>
    <xf numFmtId="0" fontId="7" fillId="0" borderId="1"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7" fillId="0" borderId="6" xfId="3" applyFont="1" applyBorder="1" applyAlignment="1">
      <alignment horizontal="center" vertical="center" wrapText="1"/>
    </xf>
    <xf numFmtId="0" fontId="7" fillId="0" borderId="9" xfId="3" applyFont="1" applyBorder="1" applyAlignment="1">
      <alignment horizontal="left" vertical="center" wrapText="1"/>
    </xf>
    <xf numFmtId="0" fontId="7" fillId="0" borderId="10" xfId="3" applyFont="1" applyBorder="1" applyAlignment="1">
      <alignment horizontal="left" vertical="center" wrapText="1" indent="2"/>
    </xf>
    <xf numFmtId="0" fontId="7" fillId="0" borderId="12" xfId="3" applyFont="1" applyBorder="1" applyAlignment="1">
      <alignment horizontal="left" vertical="center" wrapText="1" indent="2"/>
    </xf>
    <xf numFmtId="0" fontId="7" fillId="0" borderId="10" xfId="3" applyFont="1" applyBorder="1" applyAlignment="1">
      <alignment horizontal="left" vertical="center" wrapText="1"/>
    </xf>
    <xf numFmtId="0" fontId="7" fillId="0" borderId="12" xfId="3" applyFont="1" applyBorder="1" applyAlignment="1">
      <alignment horizontal="left" vertical="center" wrapText="1"/>
    </xf>
    <xf numFmtId="0" fontId="7" fillId="4" borderId="10" xfId="3" applyFont="1" applyFill="1" applyBorder="1" applyAlignment="1">
      <alignment horizontal="left" vertical="center" wrapText="1"/>
    </xf>
    <xf numFmtId="0" fontId="7" fillId="4" borderId="11" xfId="3" applyFont="1" applyFill="1" applyBorder="1" applyAlignment="1">
      <alignment horizontal="left" vertical="center" wrapText="1"/>
    </xf>
    <xf numFmtId="0" fontId="7" fillId="4" borderId="12" xfId="3" applyFont="1" applyFill="1" applyBorder="1" applyAlignment="1">
      <alignment horizontal="left" vertical="center" wrapText="1"/>
    </xf>
    <xf numFmtId="0" fontId="7" fillId="0" borderId="10" xfId="3" applyFont="1" applyBorder="1" applyAlignment="1">
      <alignment horizontal="left"/>
    </xf>
    <xf numFmtId="0" fontId="7" fillId="0" borderId="11" xfId="3" applyFont="1" applyBorder="1" applyAlignment="1">
      <alignment horizontal="left"/>
    </xf>
    <xf numFmtId="0" fontId="140" fillId="4" borderId="46" xfId="12" applyFont="1" applyFill="1" applyBorder="1" applyAlignment="1">
      <alignment horizontal="center" vertical="center"/>
    </xf>
    <xf numFmtId="0" fontId="140" fillId="4" borderId="47" xfId="12" applyFont="1" applyFill="1" applyBorder="1" applyAlignment="1">
      <alignment horizontal="center" vertical="center"/>
    </xf>
    <xf numFmtId="0" fontId="140" fillId="4" borderId="48" xfId="12" applyFont="1" applyFill="1" applyBorder="1" applyAlignment="1">
      <alignment horizontal="center" vertical="center"/>
    </xf>
    <xf numFmtId="0" fontId="140" fillId="4" borderId="49" xfId="12" applyFont="1" applyFill="1" applyBorder="1" applyAlignment="1">
      <alignment horizontal="center" vertical="center"/>
    </xf>
    <xf numFmtId="0" fontId="140" fillId="4" borderId="50" xfId="12" applyFont="1" applyFill="1" applyBorder="1" applyAlignment="1">
      <alignment horizontal="center" vertical="center"/>
    </xf>
    <xf numFmtId="0" fontId="140" fillId="4" borderId="51" xfId="12" applyFont="1" applyFill="1" applyBorder="1" applyAlignment="1">
      <alignment horizontal="center" vertical="center"/>
    </xf>
    <xf numFmtId="0" fontId="8" fillId="0" borderId="1" xfId="5" applyFont="1" applyBorder="1" applyAlignment="1">
      <alignment horizontal="center" vertical="center" wrapText="1"/>
    </xf>
    <xf numFmtId="0" fontId="8" fillId="0" borderId="3" xfId="5" applyFont="1" applyBorder="1" applyAlignment="1">
      <alignment horizontal="center" vertical="center" wrapText="1"/>
    </xf>
    <xf numFmtId="0" fontId="11" fillId="0" borderId="1" xfId="5" applyFont="1" applyBorder="1" applyAlignment="1">
      <alignment horizontal="center" vertical="center" wrapText="1"/>
    </xf>
    <xf numFmtId="0" fontId="11" fillId="0" borderId="3" xfId="5" applyFont="1" applyBorder="1" applyAlignment="1">
      <alignment horizontal="center" vertical="center" wrapText="1"/>
    </xf>
    <xf numFmtId="0" fontId="8" fillId="0" borderId="4" xfId="5" applyFont="1" applyBorder="1" applyAlignment="1">
      <alignment horizontal="center" vertical="center" wrapText="1"/>
    </xf>
    <xf numFmtId="0" fontId="8" fillId="0" borderId="5" xfId="5" applyFont="1" applyBorder="1" applyAlignment="1">
      <alignment horizontal="center" vertical="center" wrapText="1"/>
    </xf>
    <xf numFmtId="0" fontId="8" fillId="0" borderId="10" xfId="5" applyFont="1" applyBorder="1" applyAlignment="1">
      <alignment horizontal="center" vertical="center" wrapText="1"/>
    </xf>
    <xf numFmtId="0" fontId="7" fillId="0" borderId="12" xfId="3" applyFont="1" applyBorder="1" applyAlignment="1">
      <alignment horizontal="center" vertical="center" wrapText="1"/>
    </xf>
    <xf numFmtId="14" fontId="1" fillId="0" borderId="0" xfId="3" applyNumberFormat="1" applyFont="1"/>
  </cellXfs>
  <cellStyles count="16">
    <cellStyle name="=C:\WINNT35\SYSTEM32\COMMAND.COM" xfId="5" xr:uid="{7DBF29FF-F3F7-428C-AE59-7C755861AA6D}"/>
    <cellStyle name="Heading 1 2" xfId="4" xr:uid="{D35D28F9-3416-45B3-AB40-8359DE5AD687}"/>
    <cellStyle name="Heading 2 2" xfId="6" xr:uid="{541354D4-BC50-426B-BA8B-0F0A2933874A}"/>
    <cellStyle name="HeadingTable" xfId="14" xr:uid="{59099D4C-D04E-48AE-9AD1-100D9117BA5B}"/>
    <cellStyle name="Hyperlink" xfId="1" builtinId="8"/>
    <cellStyle name="Hyperlink 2" xfId="2" xr:uid="{9583EFD8-E734-45A7-9280-C13E7407ACC8}"/>
    <cellStyle name="Normal" xfId="0" builtinId="0"/>
    <cellStyle name="Normal 2" xfId="3" xr:uid="{2A1B7328-316F-4A84-95E7-A579A7EF7C67}"/>
    <cellStyle name="Normal 2 2" xfId="7" xr:uid="{0ECCD957-E4CC-4BBE-B70D-C25531742EA1}"/>
    <cellStyle name="Normal 2 3" xfId="9" xr:uid="{49467A7A-EC50-415C-AF69-2E13C7345D71}"/>
    <cellStyle name="Normal 4" xfId="12" xr:uid="{1A5790F7-288A-492C-B6D9-569D70938E93}"/>
    <cellStyle name="Normal_20 OPR" xfId="11" xr:uid="{83D18B41-46D9-48D5-9D3B-8E02EB3E3B85}"/>
    <cellStyle name="optionalExposure" xfId="8" xr:uid="{F3355DB0-0D45-40D5-9093-B7D834DF3A8C}"/>
    <cellStyle name="Percent" xfId="15" builtinId="5"/>
    <cellStyle name="Percent 2" xfId="10" xr:uid="{ECB5D363-DB24-4EC2-B27B-3E3F4FC37A2E}"/>
    <cellStyle name="Standard 3" xfId="13" xr:uid="{D5CADD45-63E0-4BCF-82C0-78F38844CE5E}"/>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180975</xdr:colOff>
      <xdr:row>87</xdr:row>
      <xdr:rowOff>123825</xdr:rowOff>
    </xdr:from>
    <xdr:ext cx="184731" cy="264560"/>
    <xdr:sp macro="" textlink="">
      <xdr:nvSpPr>
        <xdr:cNvPr id="2" name="TextBox 1">
          <a:extLst>
            <a:ext uri="{FF2B5EF4-FFF2-40B4-BE49-F238E27FC236}">
              <a16:creationId xmlns:a16="http://schemas.microsoft.com/office/drawing/2014/main" id="{9512AC0D-B3F4-465A-A343-8F37A2FCB75B}"/>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B57B5DF-9A3D-4088-9348-CB86710366F5}"/>
            </a:ext>
          </a:extLst>
        </xdr:cNvPr>
        <xdr:cNvSpPr txBox="1"/>
      </xdr:nvSpPr>
      <xdr:spPr>
        <a:xfrm>
          <a:off x="215265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2</xdr:row>
      <xdr:rowOff>123825</xdr:rowOff>
    </xdr:from>
    <xdr:to>
      <xdr:col>7</xdr:col>
      <xdr:colOff>619125</xdr:colOff>
      <xdr:row>18</xdr:row>
      <xdr:rowOff>71755</xdr:rowOff>
    </xdr:to>
    <xdr:pic>
      <xdr:nvPicPr>
        <xdr:cNvPr id="2" name="Image 1">
          <a:extLst>
            <a:ext uri="{FF2B5EF4-FFF2-40B4-BE49-F238E27FC236}">
              <a16:creationId xmlns:a16="http://schemas.microsoft.com/office/drawing/2014/main" id="{6CA82424-84AC-4D2C-AE9B-2C5E1EC4C704}"/>
            </a:ext>
          </a:extLst>
        </xdr:cNvPr>
        <xdr:cNvPicPr/>
      </xdr:nvPicPr>
      <xdr:blipFill>
        <a:blip xmlns:r="http://schemas.openxmlformats.org/officeDocument/2006/relationships" r:embed="rId1"/>
        <a:srcRect/>
        <a:stretch>
          <a:fillRect/>
        </a:stretch>
      </xdr:blipFill>
      <xdr:spPr bwMode="auto">
        <a:xfrm>
          <a:off x="161925" y="542925"/>
          <a:ext cx="6191250" cy="29959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DF30B-F46F-4833-BE6F-AA3A4A5440FB}">
  <sheetPr codeName="Sheet2"/>
  <dimension ref="B1:L107"/>
  <sheetViews>
    <sheetView showGridLines="0" tabSelected="1" zoomScale="85" zoomScaleNormal="85" workbookViewId="0">
      <selection activeCell="R31" sqref="R31"/>
    </sheetView>
    <sheetView tabSelected="1" topLeftCell="A55" workbookViewId="1">
      <selection activeCell="R107" sqref="R107"/>
    </sheetView>
  </sheetViews>
  <sheetFormatPr defaultRowHeight="15" x14ac:dyDescent="0.25"/>
  <cols>
    <col min="1" max="1" width="9.85546875" style="1" customWidth="1"/>
    <col min="2" max="11" width="9.140625" style="1"/>
    <col min="12" max="12" width="10.5703125" style="1" bestFit="1" customWidth="1"/>
    <col min="13" max="13" width="15.7109375" style="1" customWidth="1"/>
    <col min="14" max="16384" width="9.140625" style="1"/>
  </cols>
  <sheetData>
    <row r="1" spans="2:12" x14ac:dyDescent="0.25">
      <c r="J1" s="674" t="s">
        <v>1794</v>
      </c>
      <c r="L1" s="1243">
        <v>44561</v>
      </c>
    </row>
    <row r="2" spans="2:12" x14ac:dyDescent="0.25">
      <c r="B2" s="674" t="s">
        <v>1650</v>
      </c>
    </row>
    <row r="3" spans="2:12" x14ac:dyDescent="0.25">
      <c r="B3" s="839" t="s">
        <v>1625</v>
      </c>
      <c r="C3" s="840"/>
      <c r="D3" s="840"/>
      <c r="E3" s="840"/>
      <c r="F3" s="840"/>
      <c r="G3" s="840"/>
      <c r="H3" s="840"/>
      <c r="I3" s="840"/>
      <c r="J3" s="840"/>
      <c r="K3" s="840"/>
      <c r="L3" s="841"/>
    </row>
    <row r="4" spans="2:12" x14ac:dyDescent="0.25">
      <c r="B4" s="842" t="s">
        <v>1</v>
      </c>
      <c r="C4" s="843"/>
      <c r="D4" s="843"/>
      <c r="E4" s="843"/>
      <c r="F4" s="843"/>
      <c r="G4" s="843"/>
      <c r="H4" s="843"/>
      <c r="I4" s="843"/>
      <c r="J4" s="843"/>
      <c r="K4" s="843"/>
      <c r="L4" s="844"/>
    </row>
    <row r="5" spans="2:12" ht="22.5" customHeight="1" x14ac:dyDescent="0.25">
      <c r="B5" s="842" t="s">
        <v>2</v>
      </c>
      <c r="C5" s="843"/>
      <c r="D5" s="843"/>
      <c r="E5" s="843"/>
      <c r="F5" s="843"/>
      <c r="G5" s="843"/>
      <c r="H5" s="843"/>
      <c r="I5" s="843"/>
      <c r="J5" s="843"/>
      <c r="K5" s="843"/>
      <c r="L5" s="844"/>
    </row>
    <row r="6" spans="2:12" x14ac:dyDescent="0.25">
      <c r="B6" s="842" t="s">
        <v>3</v>
      </c>
      <c r="C6" s="843"/>
      <c r="D6" s="843"/>
      <c r="E6" s="843"/>
      <c r="F6" s="843"/>
      <c r="G6" s="843"/>
      <c r="H6" s="843"/>
      <c r="I6" s="843"/>
      <c r="J6" s="843"/>
      <c r="K6" s="843"/>
      <c r="L6" s="844"/>
    </row>
    <row r="7" spans="2:12" ht="22.5" customHeight="1" x14ac:dyDescent="0.25">
      <c r="B7" s="836" t="s">
        <v>4</v>
      </c>
      <c r="C7" s="837"/>
      <c r="D7" s="837"/>
      <c r="E7" s="837"/>
      <c r="F7" s="837"/>
      <c r="G7" s="837"/>
      <c r="H7" s="837"/>
      <c r="I7" s="837"/>
      <c r="J7" s="837"/>
      <c r="K7" s="837"/>
      <c r="L7" s="838"/>
    </row>
    <row r="8" spans="2:12" ht="20.100000000000001" customHeight="1" x14ac:dyDescent="0.25">
      <c r="B8" s="674" t="s">
        <v>1651</v>
      </c>
      <c r="C8" s="668"/>
      <c r="D8" s="668"/>
      <c r="E8" s="668"/>
      <c r="F8" s="668"/>
      <c r="G8" s="668"/>
      <c r="H8" s="668"/>
      <c r="I8" s="668"/>
      <c r="J8" s="668"/>
      <c r="K8" s="668"/>
      <c r="L8" s="673"/>
    </row>
    <row r="9" spans="2:12" ht="22.5" customHeight="1" x14ac:dyDescent="0.25">
      <c r="B9" s="839" t="s">
        <v>119</v>
      </c>
      <c r="C9" s="840"/>
      <c r="D9" s="840"/>
      <c r="E9" s="840"/>
      <c r="F9" s="840"/>
      <c r="G9" s="840"/>
      <c r="H9" s="840"/>
      <c r="I9" s="840"/>
      <c r="J9" s="840"/>
      <c r="K9" s="840"/>
      <c r="L9" s="841"/>
    </row>
    <row r="10" spans="2:12" ht="22.5" customHeight="1" x14ac:dyDescent="0.25">
      <c r="B10" s="836" t="s">
        <v>120</v>
      </c>
      <c r="C10" s="837"/>
      <c r="D10" s="837"/>
      <c r="E10" s="837"/>
      <c r="F10" s="837"/>
      <c r="G10" s="837"/>
      <c r="H10" s="837"/>
      <c r="I10" s="837"/>
      <c r="J10" s="837"/>
      <c r="K10" s="837"/>
      <c r="L10" s="838"/>
    </row>
    <row r="11" spans="2:12" ht="20.100000000000001" customHeight="1" x14ac:dyDescent="0.25">
      <c r="B11" s="674" t="s">
        <v>1652</v>
      </c>
      <c r="C11" s="668"/>
      <c r="D11" s="668"/>
      <c r="E11" s="668"/>
      <c r="F11" s="668"/>
      <c r="G11" s="668"/>
      <c r="H11" s="668"/>
      <c r="I11" s="668"/>
      <c r="J11" s="668"/>
      <c r="K11" s="668"/>
      <c r="L11" s="673"/>
    </row>
    <row r="12" spans="2:12" ht="22.5" customHeight="1" x14ac:dyDescent="0.25">
      <c r="B12" s="854" t="s">
        <v>184</v>
      </c>
      <c r="C12" s="855"/>
      <c r="D12" s="855"/>
      <c r="E12" s="855"/>
      <c r="F12" s="855"/>
      <c r="G12" s="855"/>
      <c r="H12" s="855"/>
      <c r="I12" s="855"/>
      <c r="J12" s="855"/>
      <c r="K12" s="855"/>
      <c r="L12" s="856"/>
    </row>
    <row r="13" spans="2:12" ht="22.5" customHeight="1" x14ac:dyDescent="0.25">
      <c r="B13" s="842" t="s">
        <v>185</v>
      </c>
      <c r="C13" s="843"/>
      <c r="D13" s="843"/>
      <c r="E13" s="843"/>
      <c r="F13" s="843"/>
      <c r="G13" s="843"/>
      <c r="H13" s="843"/>
      <c r="I13" s="843"/>
      <c r="J13" s="843"/>
      <c r="K13" s="843"/>
      <c r="L13" s="844"/>
    </row>
    <row r="14" spans="2:12" ht="22.5" customHeight="1" x14ac:dyDescent="0.25">
      <c r="B14" s="842" t="s">
        <v>186</v>
      </c>
      <c r="C14" s="843"/>
      <c r="D14" s="843"/>
      <c r="E14" s="843"/>
      <c r="F14" s="843"/>
      <c r="G14" s="843"/>
      <c r="H14" s="843"/>
      <c r="I14" s="843"/>
      <c r="J14" s="843"/>
      <c r="K14" s="843"/>
      <c r="L14" s="844"/>
    </row>
    <row r="15" spans="2:12" x14ac:dyDescent="0.25">
      <c r="B15" s="842" t="s">
        <v>187</v>
      </c>
      <c r="C15" s="843"/>
      <c r="D15" s="843"/>
      <c r="E15" s="843"/>
      <c r="F15" s="843"/>
      <c r="G15" s="843"/>
      <c r="H15" s="843"/>
      <c r="I15" s="843"/>
      <c r="J15" s="843"/>
      <c r="K15" s="843"/>
      <c r="L15" s="844"/>
    </row>
    <row r="16" spans="2:12" x14ac:dyDescent="0.25">
      <c r="B16" s="842" t="s">
        <v>188</v>
      </c>
      <c r="C16" s="843"/>
      <c r="D16" s="843"/>
      <c r="E16" s="843"/>
      <c r="F16" s="843"/>
      <c r="G16" s="843"/>
      <c r="H16" s="843"/>
      <c r="I16" s="843"/>
      <c r="J16" s="843"/>
      <c r="K16" s="843"/>
      <c r="L16" s="844"/>
    </row>
    <row r="17" spans="2:12" x14ac:dyDescent="0.25">
      <c r="B17" s="836" t="s">
        <v>189</v>
      </c>
      <c r="C17" s="837"/>
      <c r="D17" s="837"/>
      <c r="E17" s="837"/>
      <c r="F17" s="837"/>
      <c r="G17" s="837"/>
      <c r="H17" s="837"/>
      <c r="I17" s="837"/>
      <c r="J17" s="837"/>
      <c r="K17" s="837"/>
      <c r="L17" s="838"/>
    </row>
    <row r="18" spans="2:12" ht="20.100000000000001" customHeight="1" x14ac:dyDescent="0.25">
      <c r="B18" s="674" t="s">
        <v>691</v>
      </c>
      <c r="C18" s="668"/>
      <c r="D18" s="668"/>
      <c r="E18" s="668"/>
      <c r="F18" s="668"/>
      <c r="G18" s="668"/>
      <c r="H18" s="668"/>
      <c r="I18" s="668"/>
      <c r="J18" s="668"/>
      <c r="K18" s="668"/>
      <c r="L18" s="673"/>
    </row>
    <row r="19" spans="2:12" x14ac:dyDescent="0.25">
      <c r="B19" s="854" t="s">
        <v>276</v>
      </c>
      <c r="C19" s="855"/>
      <c r="D19" s="855"/>
      <c r="E19" s="855"/>
      <c r="F19" s="855"/>
      <c r="G19" s="855"/>
      <c r="H19" s="855"/>
      <c r="I19" s="855"/>
      <c r="J19" s="855"/>
      <c r="K19" s="855"/>
      <c r="L19" s="856"/>
    </row>
    <row r="20" spans="2:12" x14ac:dyDescent="0.25">
      <c r="B20" s="842" t="s">
        <v>277</v>
      </c>
      <c r="C20" s="843"/>
      <c r="D20" s="843"/>
      <c r="E20" s="843"/>
      <c r="F20" s="843"/>
      <c r="G20" s="843"/>
      <c r="H20" s="843"/>
      <c r="I20" s="843"/>
      <c r="J20" s="843"/>
      <c r="K20" s="843"/>
      <c r="L20" s="844"/>
    </row>
    <row r="21" spans="2:12" x14ac:dyDescent="0.25">
      <c r="B21" s="836" t="s">
        <v>278</v>
      </c>
      <c r="C21" s="837"/>
      <c r="D21" s="837"/>
      <c r="E21" s="837"/>
      <c r="F21" s="837"/>
      <c r="G21" s="837"/>
      <c r="H21" s="837"/>
      <c r="I21" s="837"/>
      <c r="J21" s="837"/>
      <c r="K21" s="837"/>
      <c r="L21" s="838"/>
    </row>
    <row r="22" spans="2:12" ht="20.100000000000001" customHeight="1" x14ac:dyDescent="0.25">
      <c r="B22" s="674" t="s">
        <v>1653</v>
      </c>
      <c r="C22" s="668"/>
      <c r="D22" s="668"/>
      <c r="E22" s="668"/>
      <c r="F22" s="668"/>
      <c r="G22" s="668"/>
      <c r="H22" s="668"/>
      <c r="I22" s="668"/>
      <c r="J22" s="668"/>
      <c r="K22" s="668"/>
      <c r="L22" s="673"/>
    </row>
    <row r="23" spans="2:12" x14ac:dyDescent="0.25">
      <c r="B23" s="854" t="s">
        <v>154</v>
      </c>
      <c r="C23" s="855"/>
      <c r="D23" s="855"/>
      <c r="E23" s="855"/>
      <c r="F23" s="855"/>
      <c r="G23" s="855"/>
      <c r="H23" s="855"/>
      <c r="I23" s="855"/>
      <c r="J23" s="855"/>
      <c r="K23" s="855"/>
      <c r="L23" s="856"/>
    </row>
    <row r="24" spans="2:12" x14ac:dyDescent="0.25">
      <c r="B24" s="836" t="s">
        <v>155</v>
      </c>
      <c r="C24" s="837"/>
      <c r="D24" s="837"/>
      <c r="E24" s="837"/>
      <c r="F24" s="837"/>
      <c r="G24" s="837"/>
      <c r="H24" s="837"/>
      <c r="I24" s="837"/>
      <c r="J24" s="837"/>
      <c r="K24" s="837"/>
      <c r="L24" s="838"/>
    </row>
    <row r="25" spans="2:12" ht="20.100000000000001" customHeight="1" x14ac:dyDescent="0.25">
      <c r="B25" s="674" t="s">
        <v>1654</v>
      </c>
      <c r="C25" s="668"/>
      <c r="D25" s="668"/>
      <c r="E25" s="668"/>
      <c r="F25" s="668"/>
      <c r="G25" s="668"/>
      <c r="H25" s="668"/>
      <c r="I25" s="668"/>
      <c r="J25" s="668"/>
      <c r="K25" s="668"/>
      <c r="L25" s="673"/>
    </row>
    <row r="26" spans="2:12" x14ac:dyDescent="0.25">
      <c r="B26" s="839" t="s">
        <v>478</v>
      </c>
      <c r="C26" s="840"/>
      <c r="D26" s="840"/>
      <c r="E26" s="840"/>
      <c r="F26" s="840"/>
      <c r="G26" s="840"/>
      <c r="H26" s="840"/>
      <c r="I26" s="840"/>
      <c r="J26" s="840"/>
      <c r="K26" s="840"/>
      <c r="L26" s="841"/>
    </row>
    <row r="27" spans="2:12" x14ac:dyDescent="0.25">
      <c r="B27" s="842" t="s">
        <v>479</v>
      </c>
      <c r="C27" s="843"/>
      <c r="D27" s="843"/>
      <c r="E27" s="843"/>
      <c r="F27" s="843"/>
      <c r="G27" s="843"/>
      <c r="H27" s="843"/>
      <c r="I27" s="843"/>
      <c r="J27" s="843"/>
      <c r="K27" s="843"/>
      <c r="L27" s="844"/>
    </row>
    <row r="28" spans="2:12" x14ac:dyDescent="0.25">
      <c r="B28" s="842" t="s">
        <v>480</v>
      </c>
      <c r="C28" s="843"/>
      <c r="D28" s="843"/>
      <c r="E28" s="843"/>
      <c r="F28" s="843"/>
      <c r="G28" s="843"/>
      <c r="H28" s="843"/>
      <c r="I28" s="843"/>
      <c r="J28" s="843"/>
      <c r="K28" s="843"/>
      <c r="L28" s="844"/>
    </row>
    <row r="29" spans="2:12" x14ac:dyDescent="0.25">
      <c r="B29" s="851" t="s">
        <v>481</v>
      </c>
      <c r="C29" s="852"/>
      <c r="D29" s="852"/>
      <c r="E29" s="852"/>
      <c r="F29" s="852"/>
      <c r="G29" s="852"/>
      <c r="H29" s="852"/>
      <c r="I29" s="852"/>
      <c r="J29" s="852"/>
      <c r="K29" s="852"/>
      <c r="L29" s="853"/>
    </row>
    <row r="30" spans="2:12" ht="20.100000000000001" customHeight="1" x14ac:dyDescent="0.25">
      <c r="B30" s="674" t="s">
        <v>1655</v>
      </c>
      <c r="D30" s="675"/>
      <c r="E30" s="675"/>
      <c r="F30" s="675"/>
      <c r="G30" s="675"/>
      <c r="H30" s="675"/>
      <c r="I30" s="675"/>
      <c r="J30" s="675"/>
      <c r="K30" s="675"/>
      <c r="L30" s="676"/>
    </row>
    <row r="31" spans="2:12" x14ac:dyDescent="0.25">
      <c r="B31" s="839" t="s">
        <v>613</v>
      </c>
      <c r="C31" s="840"/>
      <c r="D31" s="840"/>
      <c r="E31" s="840"/>
      <c r="F31" s="840"/>
      <c r="G31" s="840"/>
      <c r="H31" s="840"/>
      <c r="I31" s="840"/>
      <c r="J31" s="840"/>
      <c r="K31" s="840"/>
      <c r="L31" s="841"/>
    </row>
    <row r="32" spans="2:12" x14ac:dyDescent="0.25">
      <c r="B32" s="842" t="s">
        <v>614</v>
      </c>
      <c r="C32" s="843"/>
      <c r="D32" s="843"/>
      <c r="E32" s="843"/>
      <c r="F32" s="843"/>
      <c r="G32" s="843"/>
      <c r="H32" s="843"/>
      <c r="I32" s="843"/>
      <c r="J32" s="843"/>
      <c r="K32" s="843"/>
      <c r="L32" s="844"/>
    </row>
    <row r="33" spans="2:12" x14ac:dyDescent="0.25">
      <c r="B33" s="842" t="s">
        <v>615</v>
      </c>
      <c r="C33" s="843"/>
      <c r="D33" s="843"/>
      <c r="E33" s="843"/>
      <c r="F33" s="843"/>
      <c r="G33" s="843"/>
      <c r="H33" s="843"/>
      <c r="I33" s="843"/>
      <c r="J33" s="843"/>
      <c r="K33" s="843"/>
      <c r="L33" s="844"/>
    </row>
    <row r="34" spans="2:12" x14ac:dyDescent="0.25">
      <c r="B34" s="836" t="s">
        <v>616</v>
      </c>
      <c r="C34" s="837"/>
      <c r="D34" s="837"/>
      <c r="E34" s="837"/>
      <c r="F34" s="837"/>
      <c r="G34" s="837"/>
      <c r="H34" s="837"/>
      <c r="I34" s="837"/>
      <c r="J34" s="837"/>
      <c r="K34" s="837"/>
      <c r="L34" s="838"/>
    </row>
    <row r="35" spans="2:12" ht="20.100000000000001" customHeight="1" x14ac:dyDescent="0.25">
      <c r="B35" s="674" t="s">
        <v>1656</v>
      </c>
      <c r="C35" s="668"/>
      <c r="D35" s="668"/>
      <c r="E35" s="668"/>
      <c r="F35" s="668"/>
      <c r="G35" s="668"/>
      <c r="H35" s="668"/>
      <c r="I35" s="668"/>
      <c r="J35" s="668"/>
      <c r="K35" s="668"/>
      <c r="L35" s="673"/>
    </row>
    <row r="36" spans="2:12" x14ac:dyDescent="0.25">
      <c r="B36" s="839" t="s">
        <v>766</v>
      </c>
      <c r="C36" s="840"/>
      <c r="D36" s="840"/>
      <c r="E36" s="840"/>
      <c r="F36" s="840"/>
      <c r="G36" s="840"/>
      <c r="H36" s="840"/>
      <c r="I36" s="840"/>
      <c r="J36" s="840"/>
      <c r="K36" s="840"/>
      <c r="L36" s="841"/>
    </row>
    <row r="37" spans="2:12" x14ac:dyDescent="0.25">
      <c r="B37" s="842" t="s">
        <v>767</v>
      </c>
      <c r="C37" s="843"/>
      <c r="D37" s="843"/>
      <c r="E37" s="843"/>
      <c r="F37" s="843"/>
      <c r="G37" s="843"/>
      <c r="H37" s="843"/>
      <c r="I37" s="843"/>
      <c r="J37" s="843"/>
      <c r="K37" s="843"/>
      <c r="L37" s="844"/>
    </row>
    <row r="38" spans="2:12" x14ac:dyDescent="0.25">
      <c r="B38" s="842" t="s">
        <v>768</v>
      </c>
      <c r="C38" s="843"/>
      <c r="D38" s="843"/>
      <c r="E38" s="843"/>
      <c r="F38" s="843"/>
      <c r="G38" s="843"/>
      <c r="H38" s="843"/>
      <c r="I38" s="843"/>
      <c r="J38" s="843"/>
      <c r="K38" s="843"/>
      <c r="L38" s="844"/>
    </row>
    <row r="39" spans="2:12" x14ac:dyDescent="0.25">
      <c r="B39" s="842" t="s">
        <v>769</v>
      </c>
      <c r="C39" s="843"/>
      <c r="D39" s="843"/>
      <c r="E39" s="843"/>
      <c r="F39" s="843"/>
      <c r="G39" s="843"/>
      <c r="H39" s="843"/>
      <c r="I39" s="843"/>
      <c r="J39" s="843"/>
      <c r="K39" s="843"/>
      <c r="L39" s="844"/>
    </row>
    <row r="40" spans="2:12" x14ac:dyDescent="0.25">
      <c r="B40" s="842" t="s">
        <v>770</v>
      </c>
      <c r="C40" s="843"/>
      <c r="D40" s="843"/>
      <c r="E40" s="843"/>
      <c r="F40" s="843"/>
      <c r="G40" s="843"/>
      <c r="H40" s="843"/>
      <c r="I40" s="843"/>
      <c r="J40" s="843"/>
      <c r="K40" s="843"/>
      <c r="L40" s="844"/>
    </row>
    <row r="41" spans="2:12" x14ac:dyDescent="0.25">
      <c r="B41" s="842" t="s">
        <v>771</v>
      </c>
      <c r="C41" s="843"/>
      <c r="D41" s="843"/>
      <c r="E41" s="843"/>
      <c r="F41" s="843"/>
      <c r="G41" s="843"/>
      <c r="H41" s="843"/>
      <c r="I41" s="843"/>
      <c r="J41" s="843"/>
      <c r="K41" s="843"/>
      <c r="L41" s="844"/>
    </row>
    <row r="42" spans="2:12" x14ac:dyDescent="0.25">
      <c r="B42" s="842" t="s">
        <v>772</v>
      </c>
      <c r="C42" s="843"/>
      <c r="D42" s="843"/>
      <c r="E42" s="843"/>
      <c r="F42" s="843"/>
      <c r="G42" s="843"/>
      <c r="H42" s="843"/>
      <c r="I42" s="843"/>
      <c r="J42" s="843"/>
      <c r="K42" s="843"/>
      <c r="L42" s="844"/>
    </row>
    <row r="43" spans="2:12" x14ac:dyDescent="0.25">
      <c r="B43" s="842" t="s">
        <v>773</v>
      </c>
      <c r="C43" s="843"/>
      <c r="D43" s="843"/>
      <c r="E43" s="843"/>
      <c r="F43" s="843"/>
      <c r="G43" s="843"/>
      <c r="H43" s="843"/>
      <c r="I43" s="843"/>
      <c r="J43" s="843"/>
      <c r="K43" s="843"/>
      <c r="L43" s="844"/>
    </row>
    <row r="44" spans="2:12" x14ac:dyDescent="0.25">
      <c r="B44" s="842" t="s">
        <v>774</v>
      </c>
      <c r="C44" s="843"/>
      <c r="D44" s="843"/>
      <c r="E44" s="843"/>
      <c r="F44" s="843"/>
      <c r="G44" s="843"/>
      <c r="H44" s="843"/>
      <c r="I44" s="843"/>
      <c r="J44" s="843"/>
      <c r="K44" s="843"/>
      <c r="L44" s="844"/>
    </row>
    <row r="45" spans="2:12" x14ac:dyDescent="0.25">
      <c r="B45" s="842" t="s">
        <v>775</v>
      </c>
      <c r="C45" s="843"/>
      <c r="D45" s="843"/>
      <c r="E45" s="843"/>
      <c r="F45" s="843"/>
      <c r="G45" s="843"/>
      <c r="H45" s="843"/>
      <c r="I45" s="843"/>
      <c r="J45" s="843"/>
      <c r="K45" s="843"/>
      <c r="L45" s="844"/>
    </row>
    <row r="46" spans="2:12" x14ac:dyDescent="0.25">
      <c r="B46" s="842" t="s">
        <v>776</v>
      </c>
      <c r="C46" s="843"/>
      <c r="D46" s="843"/>
      <c r="E46" s="843"/>
      <c r="F46" s="843"/>
      <c r="G46" s="843"/>
      <c r="H46" s="843"/>
      <c r="I46" s="843"/>
      <c r="J46" s="843"/>
      <c r="K46" s="843"/>
      <c r="L46" s="844"/>
    </row>
    <row r="47" spans="2:12" x14ac:dyDescent="0.25">
      <c r="B47" s="842" t="s">
        <v>777</v>
      </c>
      <c r="C47" s="843"/>
      <c r="D47" s="843"/>
      <c r="E47" s="843"/>
      <c r="F47" s="843"/>
      <c r="G47" s="843"/>
      <c r="H47" s="843"/>
      <c r="I47" s="843"/>
      <c r="J47" s="843"/>
      <c r="K47" s="843"/>
      <c r="L47" s="844"/>
    </row>
    <row r="48" spans="2:12" x14ac:dyDescent="0.25">
      <c r="B48" s="842" t="s">
        <v>778</v>
      </c>
      <c r="C48" s="843"/>
      <c r="D48" s="843"/>
      <c r="E48" s="843"/>
      <c r="F48" s="843"/>
      <c r="G48" s="843"/>
      <c r="H48" s="843"/>
      <c r="I48" s="843"/>
      <c r="J48" s="843"/>
      <c r="K48" s="843"/>
      <c r="L48" s="844"/>
    </row>
    <row r="49" spans="2:12" x14ac:dyDescent="0.25">
      <c r="B49" s="836" t="s">
        <v>1626</v>
      </c>
      <c r="C49" s="837"/>
      <c r="D49" s="837"/>
      <c r="E49" s="837"/>
      <c r="F49" s="837"/>
      <c r="G49" s="837"/>
      <c r="H49" s="837"/>
      <c r="I49" s="837"/>
      <c r="J49" s="837"/>
      <c r="K49" s="837"/>
      <c r="L49" s="838"/>
    </row>
    <row r="50" spans="2:12" ht="20.100000000000001" customHeight="1" x14ac:dyDescent="0.25">
      <c r="B50" s="674" t="s">
        <v>1657</v>
      </c>
      <c r="C50" s="668"/>
      <c r="D50" s="668"/>
      <c r="E50" s="668"/>
      <c r="F50" s="668"/>
      <c r="G50" s="668"/>
      <c r="H50" s="668"/>
      <c r="I50" s="668"/>
      <c r="J50" s="668"/>
      <c r="K50" s="668"/>
      <c r="L50" s="673"/>
    </row>
    <row r="51" spans="2:12" x14ac:dyDescent="0.25">
      <c r="B51" s="839" t="s">
        <v>1627</v>
      </c>
      <c r="C51" s="840"/>
      <c r="D51" s="840"/>
      <c r="E51" s="840"/>
      <c r="F51" s="840"/>
      <c r="G51" s="840"/>
      <c r="H51" s="840"/>
      <c r="I51" s="840"/>
      <c r="J51" s="840"/>
      <c r="K51" s="840"/>
      <c r="L51" s="841"/>
    </row>
    <row r="52" spans="2:12" x14ac:dyDescent="0.25">
      <c r="B52" s="836" t="s">
        <v>1628</v>
      </c>
      <c r="C52" s="837"/>
      <c r="D52" s="837"/>
      <c r="E52" s="837"/>
      <c r="F52" s="837"/>
      <c r="G52" s="837"/>
      <c r="H52" s="837"/>
      <c r="I52" s="837"/>
      <c r="J52" s="837"/>
      <c r="K52" s="837"/>
      <c r="L52" s="838"/>
    </row>
    <row r="53" spans="2:12" ht="20.100000000000001" customHeight="1" x14ac:dyDescent="0.25">
      <c r="B53" s="674" t="s">
        <v>1658</v>
      </c>
      <c r="C53" s="668"/>
      <c r="D53" s="668"/>
      <c r="E53" s="668"/>
      <c r="F53" s="668"/>
      <c r="G53" s="668"/>
      <c r="H53" s="668"/>
      <c r="I53" s="668"/>
      <c r="J53" s="668"/>
      <c r="K53" s="668"/>
      <c r="L53" s="673"/>
    </row>
    <row r="54" spans="2:12" x14ac:dyDescent="0.25">
      <c r="B54" s="839" t="s">
        <v>1629</v>
      </c>
      <c r="C54" s="840"/>
      <c r="D54" s="840"/>
      <c r="E54" s="840"/>
      <c r="F54" s="840"/>
      <c r="G54" s="840"/>
      <c r="H54" s="840"/>
      <c r="I54" s="840"/>
      <c r="J54" s="840"/>
      <c r="K54" s="840"/>
      <c r="L54" s="841"/>
    </row>
    <row r="55" spans="2:12" x14ac:dyDescent="0.25">
      <c r="B55" s="842" t="s">
        <v>1630</v>
      </c>
      <c r="C55" s="843"/>
      <c r="D55" s="843"/>
      <c r="E55" s="843"/>
      <c r="F55" s="843"/>
      <c r="G55" s="843"/>
      <c r="H55" s="843"/>
      <c r="I55" s="843"/>
      <c r="J55" s="843"/>
      <c r="K55" s="843"/>
      <c r="L55" s="844"/>
    </row>
    <row r="56" spans="2:12" x14ac:dyDescent="0.25">
      <c r="B56" s="836" t="s">
        <v>1631</v>
      </c>
      <c r="C56" s="837"/>
      <c r="D56" s="837"/>
      <c r="E56" s="837"/>
      <c r="F56" s="837"/>
      <c r="G56" s="837"/>
      <c r="H56" s="837"/>
      <c r="I56" s="837"/>
      <c r="J56" s="837"/>
      <c r="K56" s="837"/>
      <c r="L56" s="838"/>
    </row>
    <row r="57" spans="2:12" ht="20.100000000000001" customHeight="1" x14ac:dyDescent="0.25">
      <c r="B57" s="674" t="s">
        <v>1659</v>
      </c>
      <c r="C57" s="668"/>
      <c r="D57" s="668"/>
      <c r="E57" s="668"/>
      <c r="F57" s="668"/>
      <c r="G57" s="668"/>
      <c r="H57" s="668"/>
      <c r="I57" s="668"/>
      <c r="J57" s="668"/>
      <c r="K57" s="668"/>
      <c r="L57" s="673"/>
    </row>
    <row r="58" spans="2:12" x14ac:dyDescent="0.25">
      <c r="B58" s="839" t="s">
        <v>1632</v>
      </c>
      <c r="C58" s="840"/>
      <c r="D58" s="840"/>
      <c r="E58" s="840"/>
      <c r="F58" s="840"/>
      <c r="G58" s="840"/>
      <c r="H58" s="840"/>
      <c r="I58" s="840"/>
      <c r="J58" s="840"/>
      <c r="K58" s="840"/>
      <c r="L58" s="841"/>
    </row>
    <row r="59" spans="2:12" x14ac:dyDescent="0.25">
      <c r="B59" s="842" t="s">
        <v>1633</v>
      </c>
      <c r="C59" s="843"/>
      <c r="D59" s="843"/>
      <c r="E59" s="843"/>
      <c r="F59" s="843"/>
      <c r="G59" s="843"/>
      <c r="H59" s="843"/>
      <c r="I59" s="843"/>
      <c r="J59" s="843"/>
      <c r="K59" s="843"/>
      <c r="L59" s="844"/>
    </row>
    <row r="60" spans="2:12" x14ac:dyDescent="0.25">
      <c r="B60" s="842" t="s">
        <v>1634</v>
      </c>
      <c r="C60" s="843"/>
      <c r="D60" s="843"/>
      <c r="E60" s="843"/>
      <c r="F60" s="843"/>
      <c r="G60" s="843"/>
      <c r="H60" s="843"/>
      <c r="I60" s="843"/>
      <c r="J60" s="843"/>
      <c r="K60" s="843"/>
      <c r="L60" s="844"/>
    </row>
    <row r="61" spans="2:12" x14ac:dyDescent="0.25">
      <c r="B61" s="842" t="s">
        <v>1635</v>
      </c>
      <c r="C61" s="843"/>
      <c r="D61" s="843"/>
      <c r="E61" s="843"/>
      <c r="F61" s="843"/>
      <c r="G61" s="843"/>
      <c r="H61" s="843"/>
      <c r="I61" s="843"/>
      <c r="J61" s="843"/>
      <c r="K61" s="843"/>
      <c r="L61" s="844"/>
    </row>
    <row r="62" spans="2:12" x14ac:dyDescent="0.25">
      <c r="B62" s="842" t="s">
        <v>1636</v>
      </c>
      <c r="C62" s="843"/>
      <c r="D62" s="843"/>
      <c r="E62" s="843"/>
      <c r="F62" s="843"/>
      <c r="G62" s="843"/>
      <c r="H62" s="843"/>
      <c r="I62" s="843"/>
      <c r="J62" s="843"/>
      <c r="K62" s="843"/>
      <c r="L62" s="844"/>
    </row>
    <row r="63" spans="2:12" x14ac:dyDescent="0.25">
      <c r="B63" s="842" t="s">
        <v>1637</v>
      </c>
      <c r="C63" s="843"/>
      <c r="D63" s="843"/>
      <c r="E63" s="843"/>
      <c r="F63" s="843"/>
      <c r="G63" s="843"/>
      <c r="H63" s="843"/>
      <c r="I63" s="843"/>
      <c r="J63" s="843"/>
      <c r="K63" s="843"/>
      <c r="L63" s="844"/>
    </row>
    <row r="64" spans="2:12" x14ac:dyDescent="0.25">
      <c r="B64" s="842" t="s">
        <v>1638</v>
      </c>
      <c r="C64" s="843"/>
      <c r="D64" s="843"/>
      <c r="E64" s="843"/>
      <c r="F64" s="843"/>
      <c r="G64" s="843"/>
      <c r="H64" s="843"/>
      <c r="I64" s="843"/>
      <c r="J64" s="843"/>
      <c r="K64" s="843"/>
      <c r="L64" s="844"/>
    </row>
    <row r="65" spans="2:12" x14ac:dyDescent="0.25">
      <c r="B65" s="836" t="s">
        <v>1639</v>
      </c>
      <c r="C65" s="837"/>
      <c r="D65" s="837"/>
      <c r="E65" s="837"/>
      <c r="F65" s="837"/>
      <c r="G65" s="837"/>
      <c r="H65" s="837"/>
      <c r="I65" s="837"/>
      <c r="J65" s="837"/>
      <c r="K65" s="837"/>
      <c r="L65" s="838"/>
    </row>
    <row r="66" spans="2:12" ht="20.100000000000001" customHeight="1" x14ac:dyDescent="0.25">
      <c r="B66" s="674" t="s">
        <v>1660</v>
      </c>
      <c r="C66" s="671"/>
      <c r="D66" s="671"/>
      <c r="E66" s="671"/>
      <c r="F66" s="671"/>
      <c r="G66" s="671"/>
      <c r="H66" s="671"/>
      <c r="I66" s="671"/>
      <c r="J66" s="671"/>
      <c r="K66" s="671"/>
      <c r="L66" s="672"/>
    </row>
    <row r="67" spans="2:12" x14ac:dyDescent="0.25">
      <c r="B67" s="845" t="s">
        <v>1640</v>
      </c>
      <c r="C67" s="846"/>
      <c r="D67" s="846"/>
      <c r="E67" s="846"/>
      <c r="F67" s="846"/>
      <c r="G67" s="846"/>
      <c r="H67" s="846"/>
      <c r="I67" s="846"/>
      <c r="J67" s="846"/>
      <c r="K67" s="846"/>
      <c r="L67" s="847"/>
    </row>
    <row r="68" spans="2:12" ht="20.100000000000001" customHeight="1" x14ac:dyDescent="0.25">
      <c r="B68" s="674" t="s">
        <v>1661</v>
      </c>
      <c r="C68" s="669"/>
      <c r="D68" s="669"/>
      <c r="E68" s="669"/>
      <c r="F68" s="669"/>
      <c r="G68" s="669"/>
      <c r="H68" s="669"/>
      <c r="I68" s="669"/>
      <c r="J68" s="669"/>
      <c r="K68" s="669"/>
      <c r="L68" s="670"/>
    </row>
    <row r="69" spans="2:12" x14ac:dyDescent="0.25">
      <c r="B69" s="839" t="s">
        <v>1641</v>
      </c>
      <c r="C69" s="840"/>
      <c r="D69" s="840"/>
      <c r="E69" s="840"/>
      <c r="F69" s="840"/>
      <c r="G69" s="840"/>
      <c r="H69" s="840"/>
      <c r="I69" s="840"/>
      <c r="J69" s="840"/>
      <c r="K69" s="840"/>
      <c r="L69" s="841"/>
    </row>
    <row r="70" spans="2:12" x14ac:dyDescent="0.25">
      <c r="B70" s="842" t="s">
        <v>1642</v>
      </c>
      <c r="C70" s="843"/>
      <c r="D70" s="843"/>
      <c r="E70" s="843"/>
      <c r="F70" s="843"/>
      <c r="G70" s="843"/>
      <c r="H70" s="843"/>
      <c r="I70" s="843"/>
      <c r="J70" s="843"/>
      <c r="K70" s="843"/>
      <c r="L70" s="844"/>
    </row>
    <row r="71" spans="2:12" x14ac:dyDescent="0.25">
      <c r="B71" s="842" t="s">
        <v>1643</v>
      </c>
      <c r="C71" s="843"/>
      <c r="D71" s="843"/>
      <c r="E71" s="843"/>
      <c r="F71" s="843"/>
      <c r="G71" s="843"/>
      <c r="H71" s="843"/>
      <c r="I71" s="843"/>
      <c r="J71" s="843"/>
      <c r="K71" s="843"/>
      <c r="L71" s="844"/>
    </row>
    <row r="72" spans="2:12" x14ac:dyDescent="0.25">
      <c r="B72" s="842" t="s">
        <v>1644</v>
      </c>
      <c r="C72" s="843"/>
      <c r="D72" s="843"/>
      <c r="E72" s="843"/>
      <c r="F72" s="843"/>
      <c r="G72" s="843"/>
      <c r="H72" s="843"/>
      <c r="I72" s="843"/>
      <c r="J72" s="843"/>
      <c r="K72" s="843"/>
      <c r="L72" s="844"/>
    </row>
    <row r="73" spans="2:12" x14ac:dyDescent="0.25">
      <c r="B73" s="848" t="s">
        <v>1645</v>
      </c>
      <c r="C73" s="849"/>
      <c r="D73" s="849"/>
      <c r="E73" s="849"/>
      <c r="F73" s="849"/>
      <c r="G73" s="849"/>
      <c r="H73" s="849"/>
      <c r="I73" s="849"/>
      <c r="J73" s="849"/>
      <c r="K73" s="849"/>
      <c r="L73" s="850"/>
    </row>
    <row r="74" spans="2:12" x14ac:dyDescent="0.25">
      <c r="B74" s="842" t="s">
        <v>1646</v>
      </c>
      <c r="C74" s="843"/>
      <c r="D74" s="843"/>
      <c r="E74" s="843"/>
      <c r="F74" s="843"/>
      <c r="G74" s="843"/>
      <c r="H74" s="843"/>
      <c r="I74" s="843"/>
      <c r="J74" s="843"/>
      <c r="K74" s="843"/>
      <c r="L74" s="844"/>
    </row>
    <row r="75" spans="2:12" x14ac:dyDescent="0.25">
      <c r="B75" s="842" t="s">
        <v>1647</v>
      </c>
      <c r="C75" s="843"/>
      <c r="D75" s="843"/>
      <c r="E75" s="843"/>
      <c r="F75" s="843"/>
      <c r="G75" s="843"/>
      <c r="H75" s="843"/>
      <c r="I75" s="843"/>
      <c r="J75" s="843"/>
      <c r="K75" s="843"/>
      <c r="L75" s="844"/>
    </row>
    <row r="76" spans="2:12" x14ac:dyDescent="0.25">
      <c r="B76" s="842" t="s">
        <v>1648</v>
      </c>
      <c r="C76" s="843"/>
      <c r="D76" s="843"/>
      <c r="E76" s="843"/>
      <c r="F76" s="843"/>
      <c r="G76" s="843"/>
      <c r="H76" s="843"/>
      <c r="I76" s="843"/>
      <c r="J76" s="843"/>
      <c r="K76" s="843"/>
      <c r="L76" s="844"/>
    </row>
    <row r="77" spans="2:12" x14ac:dyDescent="0.25">
      <c r="B77" s="836" t="s">
        <v>1649</v>
      </c>
      <c r="C77" s="837"/>
      <c r="D77" s="837"/>
      <c r="E77" s="837"/>
      <c r="F77" s="837"/>
      <c r="G77" s="837"/>
      <c r="H77" s="837"/>
      <c r="I77" s="837"/>
      <c r="J77" s="837"/>
      <c r="K77" s="837"/>
      <c r="L77" s="838"/>
    </row>
    <row r="78" spans="2:12" ht="20.100000000000001" customHeight="1" x14ac:dyDescent="0.25">
      <c r="B78" s="674" t="s">
        <v>1662</v>
      </c>
      <c r="C78" s="668"/>
      <c r="D78" s="668"/>
      <c r="E78" s="668"/>
      <c r="F78" s="668"/>
      <c r="G78" s="668"/>
      <c r="H78" s="668"/>
      <c r="I78" s="668"/>
      <c r="J78" s="668"/>
      <c r="K78" s="668"/>
      <c r="L78" s="673"/>
    </row>
    <row r="79" spans="2:12" x14ac:dyDescent="0.25">
      <c r="B79" s="839" t="s">
        <v>1362</v>
      </c>
      <c r="C79" s="840"/>
      <c r="D79" s="840"/>
      <c r="E79" s="840"/>
      <c r="F79" s="840"/>
      <c r="G79" s="840"/>
      <c r="H79" s="840"/>
      <c r="I79" s="840"/>
      <c r="J79" s="840"/>
      <c r="K79" s="840"/>
      <c r="L79" s="841"/>
    </row>
    <row r="80" spans="2:12" x14ac:dyDescent="0.25">
      <c r="B80" s="842" t="s">
        <v>1363</v>
      </c>
      <c r="C80" s="843"/>
      <c r="D80" s="843"/>
      <c r="E80" s="843"/>
      <c r="F80" s="843"/>
      <c r="G80" s="843"/>
      <c r="H80" s="843"/>
      <c r="I80" s="843"/>
      <c r="J80" s="843"/>
      <c r="K80" s="843"/>
      <c r="L80" s="844"/>
    </row>
    <row r="81" spans="2:12" x14ac:dyDescent="0.25">
      <c r="B81" s="842" t="s">
        <v>1364</v>
      </c>
      <c r="C81" s="843"/>
      <c r="D81" s="843"/>
      <c r="E81" s="843"/>
      <c r="F81" s="843"/>
      <c r="G81" s="843"/>
      <c r="H81" s="843"/>
      <c r="I81" s="843"/>
      <c r="J81" s="843"/>
      <c r="K81" s="843"/>
      <c r="L81" s="844"/>
    </row>
    <row r="82" spans="2:12" x14ac:dyDescent="0.25">
      <c r="B82" s="842" t="s">
        <v>1365</v>
      </c>
      <c r="C82" s="843"/>
      <c r="D82" s="843"/>
      <c r="E82" s="843"/>
      <c r="F82" s="843"/>
      <c r="G82" s="843"/>
      <c r="H82" s="843"/>
      <c r="I82" s="843"/>
      <c r="J82" s="843"/>
      <c r="K82" s="843"/>
      <c r="L82" s="844"/>
    </row>
    <row r="83" spans="2:12" x14ac:dyDescent="0.25">
      <c r="B83" s="842" t="s">
        <v>1366</v>
      </c>
      <c r="C83" s="843"/>
      <c r="D83" s="843"/>
      <c r="E83" s="843"/>
      <c r="F83" s="843"/>
      <c r="G83" s="843"/>
      <c r="H83" s="843"/>
      <c r="I83" s="843"/>
      <c r="J83" s="843"/>
      <c r="K83" s="843"/>
      <c r="L83" s="844"/>
    </row>
    <row r="84" spans="2:12" x14ac:dyDescent="0.25">
      <c r="B84" s="836" t="s">
        <v>1367</v>
      </c>
      <c r="C84" s="837"/>
      <c r="D84" s="837"/>
      <c r="E84" s="837"/>
      <c r="F84" s="837"/>
      <c r="G84" s="837"/>
      <c r="H84" s="837"/>
      <c r="I84" s="837"/>
      <c r="J84" s="837"/>
      <c r="K84" s="837"/>
      <c r="L84" s="838"/>
    </row>
    <row r="85" spans="2:12" ht="20.100000000000001" customHeight="1" x14ac:dyDescent="0.25">
      <c r="B85" s="674" t="s">
        <v>1663</v>
      </c>
      <c r="C85" s="668"/>
      <c r="D85" s="668"/>
      <c r="E85" s="668"/>
      <c r="F85" s="668"/>
      <c r="G85" s="668"/>
      <c r="H85" s="668"/>
      <c r="I85" s="668"/>
      <c r="J85" s="668"/>
      <c r="K85" s="668"/>
      <c r="L85" s="673"/>
    </row>
    <row r="86" spans="2:12" x14ac:dyDescent="0.25">
      <c r="B86" s="839" t="s">
        <v>1134</v>
      </c>
      <c r="C86" s="840"/>
      <c r="D86" s="840"/>
      <c r="E86" s="840"/>
      <c r="F86" s="840"/>
      <c r="G86" s="840"/>
      <c r="H86" s="840"/>
      <c r="I86" s="840"/>
      <c r="J86" s="840"/>
      <c r="K86" s="840"/>
      <c r="L86" s="841"/>
    </row>
    <row r="87" spans="2:12" x14ac:dyDescent="0.25">
      <c r="B87" s="842" t="s">
        <v>1135</v>
      </c>
      <c r="C87" s="843"/>
      <c r="D87" s="843"/>
      <c r="E87" s="843"/>
      <c r="F87" s="843"/>
      <c r="G87" s="843"/>
      <c r="H87" s="843"/>
      <c r="I87" s="843"/>
      <c r="J87" s="843"/>
      <c r="K87" s="843"/>
      <c r="L87" s="844"/>
    </row>
    <row r="88" spans="2:12" x14ac:dyDescent="0.25">
      <c r="B88" s="842" t="s">
        <v>1136</v>
      </c>
      <c r="C88" s="843"/>
      <c r="D88" s="843"/>
      <c r="E88" s="843"/>
      <c r="F88" s="843"/>
      <c r="G88" s="843"/>
      <c r="H88" s="843"/>
      <c r="I88" s="843"/>
      <c r="J88" s="843"/>
      <c r="K88" s="843"/>
      <c r="L88" s="844"/>
    </row>
    <row r="89" spans="2:12" x14ac:dyDescent="0.25">
      <c r="B89" s="842" t="s">
        <v>1137</v>
      </c>
      <c r="C89" s="843"/>
      <c r="D89" s="843"/>
      <c r="E89" s="843"/>
      <c r="F89" s="843"/>
      <c r="G89" s="843"/>
      <c r="H89" s="843"/>
      <c r="I89" s="843"/>
      <c r="J89" s="843"/>
      <c r="K89" s="843"/>
      <c r="L89" s="844"/>
    </row>
    <row r="90" spans="2:12" x14ac:dyDescent="0.25">
      <c r="B90" s="842" t="s">
        <v>1138</v>
      </c>
      <c r="C90" s="843"/>
      <c r="D90" s="843"/>
      <c r="E90" s="843"/>
      <c r="F90" s="843"/>
      <c r="G90" s="843"/>
      <c r="H90" s="843"/>
      <c r="I90" s="843"/>
      <c r="J90" s="843"/>
      <c r="K90" s="843"/>
      <c r="L90" s="844"/>
    </row>
    <row r="91" spans="2:12" x14ac:dyDescent="0.25">
      <c r="B91" s="842" t="s">
        <v>1139</v>
      </c>
      <c r="C91" s="843"/>
      <c r="D91" s="843"/>
      <c r="E91" s="843"/>
      <c r="F91" s="843"/>
      <c r="G91" s="843"/>
      <c r="H91" s="843"/>
      <c r="I91" s="843"/>
      <c r="J91" s="843"/>
      <c r="K91" s="843"/>
      <c r="L91" s="844"/>
    </row>
    <row r="92" spans="2:12" x14ac:dyDescent="0.25">
      <c r="B92" s="836" t="s">
        <v>1140</v>
      </c>
      <c r="C92" s="837"/>
      <c r="D92" s="837"/>
      <c r="E92" s="837"/>
      <c r="F92" s="837"/>
      <c r="G92" s="837"/>
      <c r="H92" s="837"/>
      <c r="I92" s="837"/>
      <c r="J92" s="837"/>
      <c r="K92" s="837"/>
      <c r="L92" s="838"/>
    </row>
    <row r="93" spans="2:12" ht="20.100000000000001" customHeight="1" x14ac:dyDescent="0.25">
      <c r="B93" s="674" t="s">
        <v>273</v>
      </c>
      <c r="C93" s="668"/>
      <c r="D93" s="668"/>
      <c r="E93" s="668"/>
      <c r="F93" s="668"/>
      <c r="G93" s="668"/>
      <c r="H93" s="668"/>
      <c r="I93" s="668"/>
      <c r="J93" s="668"/>
      <c r="K93" s="668"/>
      <c r="L93" s="673"/>
    </row>
    <row r="94" spans="2:12" x14ac:dyDescent="0.25">
      <c r="B94" s="839" t="s">
        <v>1436</v>
      </c>
      <c r="C94" s="840"/>
      <c r="D94" s="840"/>
      <c r="E94" s="840"/>
      <c r="F94" s="840"/>
      <c r="G94" s="840"/>
      <c r="H94" s="840"/>
      <c r="I94" s="840"/>
      <c r="J94" s="840"/>
      <c r="K94" s="840"/>
      <c r="L94" s="841"/>
    </row>
    <row r="95" spans="2:12" x14ac:dyDescent="0.25">
      <c r="B95" s="836" t="s">
        <v>1437</v>
      </c>
      <c r="C95" s="837"/>
      <c r="D95" s="837"/>
      <c r="E95" s="837"/>
      <c r="F95" s="837"/>
      <c r="G95" s="837"/>
      <c r="H95" s="837"/>
      <c r="I95" s="837"/>
      <c r="J95" s="837"/>
      <c r="K95" s="837"/>
      <c r="L95" s="838"/>
    </row>
    <row r="96" spans="2:12" ht="20.100000000000001" customHeight="1" x14ac:dyDescent="0.25">
      <c r="B96" s="674" t="s">
        <v>1664</v>
      </c>
      <c r="C96" s="668"/>
      <c r="D96" s="668"/>
      <c r="E96" s="668"/>
      <c r="F96" s="668"/>
      <c r="G96" s="668"/>
      <c r="H96" s="668"/>
      <c r="I96" s="668"/>
      <c r="J96" s="668"/>
      <c r="K96" s="668"/>
      <c r="L96" s="673"/>
    </row>
    <row r="97" spans="2:12" x14ac:dyDescent="0.25">
      <c r="B97" s="839" t="s">
        <v>1463</v>
      </c>
      <c r="C97" s="840"/>
      <c r="D97" s="840"/>
      <c r="E97" s="840"/>
      <c r="F97" s="840"/>
      <c r="G97" s="840"/>
      <c r="H97" s="840"/>
      <c r="I97" s="840"/>
      <c r="J97" s="840"/>
      <c r="K97" s="840"/>
      <c r="L97" s="841"/>
    </row>
    <row r="98" spans="2:12" x14ac:dyDescent="0.25">
      <c r="B98" s="842" t="s">
        <v>1464</v>
      </c>
      <c r="C98" s="843"/>
      <c r="D98" s="843"/>
      <c r="E98" s="843"/>
      <c r="F98" s="843"/>
      <c r="G98" s="843"/>
      <c r="H98" s="843"/>
      <c r="I98" s="843"/>
      <c r="J98" s="843"/>
      <c r="K98" s="843"/>
      <c r="L98" s="844"/>
    </row>
    <row r="99" spans="2:12" x14ac:dyDescent="0.25">
      <c r="B99" s="842" t="s">
        <v>1465</v>
      </c>
      <c r="C99" s="843"/>
      <c r="D99" s="843"/>
      <c r="E99" s="843"/>
      <c r="F99" s="843"/>
      <c r="G99" s="843"/>
      <c r="H99" s="843"/>
      <c r="I99" s="843"/>
      <c r="J99" s="843"/>
      <c r="K99" s="843"/>
      <c r="L99" s="844"/>
    </row>
    <row r="100" spans="2:12" x14ac:dyDescent="0.25">
      <c r="B100" s="842" t="s">
        <v>1466</v>
      </c>
      <c r="C100" s="843"/>
      <c r="D100" s="843"/>
      <c r="E100" s="843"/>
      <c r="F100" s="843"/>
      <c r="G100" s="843"/>
      <c r="H100" s="843"/>
      <c r="I100" s="843"/>
      <c r="J100" s="843"/>
      <c r="K100" s="843"/>
      <c r="L100" s="844"/>
    </row>
    <row r="101" spans="2:12" x14ac:dyDescent="0.25">
      <c r="B101" s="842" t="s">
        <v>1467</v>
      </c>
      <c r="C101" s="843"/>
      <c r="D101" s="843"/>
      <c r="E101" s="843"/>
      <c r="F101" s="843"/>
      <c r="G101" s="843"/>
      <c r="H101" s="843"/>
      <c r="I101" s="843"/>
      <c r="J101" s="843"/>
      <c r="K101" s="843"/>
      <c r="L101" s="844"/>
    </row>
    <row r="102" spans="2:12" x14ac:dyDescent="0.25">
      <c r="B102" s="836" t="s">
        <v>1468</v>
      </c>
      <c r="C102" s="837"/>
      <c r="D102" s="837"/>
      <c r="E102" s="837"/>
      <c r="F102" s="837"/>
      <c r="G102" s="837"/>
      <c r="H102" s="837"/>
      <c r="I102" s="837"/>
      <c r="J102" s="837"/>
      <c r="K102" s="837"/>
      <c r="L102" s="838"/>
    </row>
    <row r="103" spans="2:12" ht="20.100000000000001" customHeight="1" x14ac:dyDescent="0.25">
      <c r="B103" s="674" t="s">
        <v>1665</v>
      </c>
      <c r="C103" s="668"/>
      <c r="D103" s="668"/>
      <c r="E103" s="668"/>
      <c r="F103" s="668"/>
      <c r="G103" s="668"/>
      <c r="H103" s="668"/>
      <c r="I103" s="668"/>
      <c r="J103" s="668"/>
      <c r="K103" s="668"/>
      <c r="L103" s="673"/>
    </row>
    <row r="104" spans="2:12" x14ac:dyDescent="0.25">
      <c r="B104" s="839" t="s">
        <v>1588</v>
      </c>
      <c r="C104" s="840"/>
      <c r="D104" s="840"/>
      <c r="E104" s="840"/>
      <c r="F104" s="840"/>
      <c r="G104" s="840"/>
      <c r="H104" s="840"/>
      <c r="I104" s="840"/>
      <c r="J104" s="840"/>
      <c r="K104" s="840"/>
      <c r="L104" s="841"/>
    </row>
    <row r="105" spans="2:12" x14ac:dyDescent="0.25">
      <c r="B105" s="842" t="s">
        <v>1589</v>
      </c>
      <c r="C105" s="843"/>
      <c r="D105" s="843"/>
      <c r="E105" s="843"/>
      <c r="F105" s="843"/>
      <c r="G105" s="843"/>
      <c r="H105" s="843"/>
      <c r="I105" s="843"/>
      <c r="J105" s="843"/>
      <c r="K105" s="843"/>
      <c r="L105" s="844"/>
    </row>
    <row r="106" spans="2:12" x14ac:dyDescent="0.25">
      <c r="B106" s="842" t="s">
        <v>1590</v>
      </c>
      <c r="C106" s="843"/>
      <c r="D106" s="843"/>
      <c r="E106" s="843"/>
      <c r="F106" s="843"/>
      <c r="G106" s="843"/>
      <c r="H106" s="843"/>
      <c r="I106" s="843"/>
      <c r="J106" s="843"/>
      <c r="K106" s="843"/>
      <c r="L106" s="844"/>
    </row>
    <row r="107" spans="2:12" x14ac:dyDescent="0.25">
      <c r="B107" s="836" t="s">
        <v>1591</v>
      </c>
      <c r="C107" s="837"/>
      <c r="D107" s="837"/>
      <c r="E107" s="837"/>
      <c r="F107" s="837"/>
      <c r="G107" s="837"/>
      <c r="H107" s="837"/>
      <c r="I107" s="837"/>
      <c r="J107" s="837"/>
      <c r="K107" s="837"/>
      <c r="L107" s="838"/>
    </row>
  </sheetData>
  <mergeCells count="88">
    <mergeCell ref="B9:L9"/>
    <mergeCell ref="B3:L3"/>
    <mergeCell ref="B4:L4"/>
    <mergeCell ref="B5:L5"/>
    <mergeCell ref="B6:L6"/>
    <mergeCell ref="B7:L7"/>
    <mergeCell ref="B24:L24"/>
    <mergeCell ref="B10:L10"/>
    <mergeCell ref="B12:L12"/>
    <mergeCell ref="B13:L13"/>
    <mergeCell ref="B14:L14"/>
    <mergeCell ref="B15:L15"/>
    <mergeCell ref="B16:L16"/>
    <mergeCell ref="B17:L17"/>
    <mergeCell ref="B19:L19"/>
    <mergeCell ref="B20:L20"/>
    <mergeCell ref="B21:L21"/>
    <mergeCell ref="B23:L23"/>
    <mergeCell ref="B31:L31"/>
    <mergeCell ref="B32:L32"/>
    <mergeCell ref="B33:L33"/>
    <mergeCell ref="B34:L34"/>
    <mergeCell ref="B26:L26"/>
    <mergeCell ref="B27:L27"/>
    <mergeCell ref="B28:L28"/>
    <mergeCell ref="B29:L29"/>
    <mergeCell ref="B47:L47"/>
    <mergeCell ref="B36:L36"/>
    <mergeCell ref="B37:L37"/>
    <mergeCell ref="B38:L38"/>
    <mergeCell ref="B39:L39"/>
    <mergeCell ref="B40:L40"/>
    <mergeCell ref="B41:L41"/>
    <mergeCell ref="B42:L42"/>
    <mergeCell ref="B43:L43"/>
    <mergeCell ref="B44:L44"/>
    <mergeCell ref="B45:L45"/>
    <mergeCell ref="B46:L46"/>
    <mergeCell ref="B63:L63"/>
    <mergeCell ref="B64:L64"/>
    <mergeCell ref="B56:L56"/>
    <mergeCell ref="B48:L48"/>
    <mergeCell ref="B49:L49"/>
    <mergeCell ref="B51:L51"/>
    <mergeCell ref="B52:L52"/>
    <mergeCell ref="B54:L54"/>
    <mergeCell ref="B55:L55"/>
    <mergeCell ref="B58:L58"/>
    <mergeCell ref="B59:L59"/>
    <mergeCell ref="B60:L60"/>
    <mergeCell ref="B61:L61"/>
    <mergeCell ref="B62:L62"/>
    <mergeCell ref="B79:L79"/>
    <mergeCell ref="B65:L65"/>
    <mergeCell ref="B67:L67"/>
    <mergeCell ref="B69:L69"/>
    <mergeCell ref="B70:L70"/>
    <mergeCell ref="B71:L71"/>
    <mergeCell ref="B72:L72"/>
    <mergeCell ref="B73:L73"/>
    <mergeCell ref="B74:L74"/>
    <mergeCell ref="B75:L75"/>
    <mergeCell ref="B76:L76"/>
    <mergeCell ref="B77:L77"/>
    <mergeCell ref="B92:L92"/>
    <mergeCell ref="B80:L80"/>
    <mergeCell ref="B81:L81"/>
    <mergeCell ref="B82:L82"/>
    <mergeCell ref="B83:L83"/>
    <mergeCell ref="B84:L84"/>
    <mergeCell ref="B86:L86"/>
    <mergeCell ref="B87:L87"/>
    <mergeCell ref="B88:L88"/>
    <mergeCell ref="B89:L89"/>
    <mergeCell ref="B90:L90"/>
    <mergeCell ref="B91:L91"/>
    <mergeCell ref="B107:L107"/>
    <mergeCell ref="B94:L94"/>
    <mergeCell ref="B95:L95"/>
    <mergeCell ref="B97:L97"/>
    <mergeCell ref="B98:L98"/>
    <mergeCell ref="B99:L99"/>
    <mergeCell ref="B100:L100"/>
    <mergeCell ref="B101:L101"/>
    <mergeCell ref="B102:L102"/>
    <mergeCell ref="B104:L104"/>
    <mergeCell ref="B105:L105"/>
    <mergeCell ref="B106:L106"/>
  </mergeCells>
  <hyperlinks>
    <hyperlink ref="B3:L3" location="'EU OV1'!A1" display="Template EU OV1 – Overview of total risk exposure amounts" xr:uid="{24691770-1D61-440F-88E2-A8686BBE1BCE}"/>
    <hyperlink ref="B4:L4" location="'EU KM1'!A1" display="Template EU KM1 - Key metrics template" xr:uid="{39260DA4-BBC2-41F8-93A7-6D39C65F4342}"/>
    <hyperlink ref="B5:L5" location="'EU INS1'!A1" display="Template EU INS1 - Insurance participations" xr:uid="{9204C56B-6D65-4B71-AD25-9D78C92ABA90}"/>
    <hyperlink ref="B6:L6" location="'EU INS2'!A1" display="Template EU INS2 - Financial conglomerates information on own funds and capital adequacy ratio" xr:uid="{AA8E39C0-B811-4966-ACA3-E804555B56F5}"/>
    <hyperlink ref="B7:L7" location="'EU OVC'!A1" display="Table EU OVC - ICAAP information" xr:uid="{E2AB6AE5-E411-4752-A8F9-C0CCF3BF2FD8}"/>
    <hyperlink ref="B9:L9" location="'EU OVA'!A1" display="Table EU OVA - Institution risk management approach" xr:uid="{12A025C9-DFE6-4C59-B97E-C93F2DFE7D6B}"/>
    <hyperlink ref="B10:L10" location="'EU OVB'!A1" display="Table EU OVB - Disclosure on governance arrangements" xr:uid="{277B4D67-6706-4DCA-B2FA-EA98E1EC2AF3}"/>
    <hyperlink ref="B12:L12" location="'EU LI1'!A1" display="Template EU LI1 - Differences between the accounting scope and the scope of prudential consolidation and mapping of financial statement categories with regulatory risk categories" xr:uid="{CA157A2D-168B-4250-BEB5-0DEEE2D9E23E}"/>
    <hyperlink ref="B13:L13" location="'EU LI2'!A1" display="Template EU LI2 - Main sources of differences between regulatory exposure amounts and carrying values in financial statements " xr:uid="{34D4D1B5-CA29-495A-99EB-0F1B47613B5B}"/>
    <hyperlink ref="B14:L14" location="'EU LI3'!A1" display="Template EU LI3 - Outline of the differences in the scopes of consolidation (entity by entity) " xr:uid="{B7324C9A-81B2-49AF-BE02-234B3C0114D8}"/>
    <hyperlink ref="B15:L15" location="'EU LIA'!A1" display="Table EU LIA - Explanations of differences between accounting and regulatory exposure amounts" xr:uid="{A43DFF1A-3B6D-4A5B-8FBE-56846678A275}"/>
    <hyperlink ref="B16:L16" location="'EU LIB'!A1" display="Table EU LIB - Other qualitative information on the scope of application" xr:uid="{16ABA931-6177-46C7-AE7B-9DD02DF39E8E}"/>
    <hyperlink ref="B17:L17" location="'EU PV1'!A1" display="Template EU PV1 - Prudent valuation adjustments (PVA)" xr:uid="{EE265F0A-3EE8-49B8-B67E-9B35B218447F}"/>
    <hyperlink ref="B19:L19" location="'EU CC1'!A1" display="Template EU CC1 - Composition of regulatory own funds" xr:uid="{1BA59851-C5C4-4235-9717-E07175FEF649}"/>
    <hyperlink ref="B20:L20" location="'EU CC2'!A1" display="Template EU CC2 - reconciliation of regulatory own funds to balance sheet in the audited financial statements" xr:uid="{908239C5-9AB8-412D-A342-A11D8A71D29E}"/>
    <hyperlink ref="B21:L21" location="'EU CCA'!A1" display="Template EU CCA: Main features of regulatory own funds instruments and eligible liabilities instruments" xr:uid="{8A402735-E09D-461E-BA43-C810B9C303F8}"/>
    <hyperlink ref="B23:L23" location="'EU CCyB1'!A1" display="Template EU CCyB1 - Geographical distribution of credit exposures relevant for the calculation of the countercyclical buffer" xr:uid="{A60FC1C5-5D33-45A0-AF90-BBA231B80E0F}"/>
    <hyperlink ref="B24:L24" location="'EU CCyB2'!A1" display="Template EU CCyB2 - Amount of institution-specific countercyclical capital buffer" xr:uid="{D970A0A7-C26C-4F7D-9602-1A52AECB3FDF}"/>
    <hyperlink ref="B26:L26" location="'EU LR1'!A1" display="Template EU LR1 - LRSum: Summary reconciliation of accounting assets and leverage ratio exposures" xr:uid="{446BD9A6-740F-47AB-BCD7-9A0D4FAB388F}"/>
    <hyperlink ref="B27:L27" location="'EU LR2'!A1" display="Template EU LR2 - LRCom: Leverage ratio common disclosure" xr:uid="{EED9B209-1E91-40F7-8B84-722B9BEA6CE8}"/>
    <hyperlink ref="B28:L28" location="'EU LR3'!A1" display="Template EU LR3 - LRSpl: Split-up of on balance sheet exposures (excluding derivatives, SFTs and exempted exposures)" xr:uid="{47CD57A5-4370-43C9-A5A7-C2136F55A1BE}"/>
    <hyperlink ref="B29:L29" location="'EU LRA'!A1" display="Table EU LRA: Disclosure of LR qualitative information" xr:uid="{60DF79B2-BC68-4258-B31A-B55AF6D5E25B}"/>
    <hyperlink ref="B31:L31" location="'EU LIQA'!A1" display="Table EU LIQA - Liquidity risk management " xr:uid="{E6CD379D-C74B-49E5-A704-091EC6DF1831}"/>
    <hyperlink ref="B32:L32" location="'EU LIQ1'!A1" display="Templates EU LIQ1 - Quantitative information of LCR" xr:uid="{263B8AED-40E2-427D-A13C-588C0B2A275D}"/>
    <hyperlink ref="B33:L33" location="'EU LIQB'!A1" display="Table EU LIQB  on qualitative information on LCR, which complements template EU LIQ1." xr:uid="{69C52007-CC14-455B-9972-BDF9C3D9E6C0}"/>
    <hyperlink ref="B34:L34" location="'EU LIQ2'!A1" display="Template EU LIQ2: Net Stable Funding Ratio " xr:uid="{F1876792-DAF2-45BA-A62B-B6BE0ED27CDB}"/>
    <hyperlink ref="B43:L43" location="'EU CQ2'!A1" display="Template EU CQ2: Quality of forbearance" xr:uid="{AC59DE8F-4999-490C-8C1D-B28A433E5E04}"/>
    <hyperlink ref="B45:L45" location="'EU CQ4'!A1" display="Template EU CQ4: Quality of non-performing exposures by geography " xr:uid="{C8D032D0-FD5D-4C52-BCDC-7B2C7EC5760B}"/>
    <hyperlink ref="B46:L46" location="'EU CQ5'!A1" display="Template EU CQ5: Credit quality of loans and advances by industry" xr:uid="{210DECAA-901A-49D9-A749-DF7526E9BAA3}"/>
    <hyperlink ref="B47:L47" location="'EU CQ6'!A1" display="Template EU CQ6: Collateral valuation - loans and advances " xr:uid="{F4E0CA64-25D4-492C-8DA0-9AC0C8585EC2}"/>
    <hyperlink ref="B48:L48" location="'EU CQ7'!A1" display="Template EU CQ7: Collateral obtained by taking possession and execution processes " xr:uid="{53BF3D63-77C0-4D93-A005-766DD979E9AA}"/>
    <hyperlink ref="B49:L49" location="'EU CQ8'!A1" display="Template EU CQ8: Collateral obtained by taking possession and execution processes – vintage breakdown" xr:uid="{7A7EF61F-2D98-46D9-B5C7-ADB1D646A656}"/>
    <hyperlink ref="B36:L36" location="'EU CRA'!A1" display="Table EU CRA: General qualitative information about credit risk" xr:uid="{34616594-1043-4F70-8781-0DC809E7113D}"/>
    <hyperlink ref="B37:L37" location="'EU CRB'!A1" display="Table EU CRB: Additional disclosure related to the credit quality of assets" xr:uid="{2846842B-1344-4B83-A46D-5A364202BFA6}"/>
    <hyperlink ref="B42:L42" location="'EU CQ1'!A1" display="Template EU CQ1: Credit quality of forborne exposures" xr:uid="{67B610A2-981A-4EF4-8CF0-0369719ADF9C}"/>
    <hyperlink ref="B39:L39" location="'EU CR1-A'!A1" display="Template EU CR1-A: Maturity of exposures" xr:uid="{9EFBD269-9755-4790-9873-AEAFCC6EAAB6}"/>
    <hyperlink ref="B40:L40" location="'EU CR2'!A1" display="Template EU CR2: Changes in the stock of non-performing loans and advances" xr:uid="{A971D229-7220-4E92-9FEE-3E036CCCDB6C}"/>
    <hyperlink ref="B44" location="'EU CQ3'!A1" display="Template CQ2: Credit quality of performing and non-performing exposures by past due days" xr:uid="{ED96D456-CD18-404C-9F72-5E1D06760541}"/>
    <hyperlink ref="B44:L44" location="'Template EU CQ3'!A1" display="Template EU CQ3: Credit quality of performing and non-performing exposures by past due days" xr:uid="{85E033FF-8CA3-46A7-AB73-FA04C651C654}"/>
    <hyperlink ref="B38:L38" location="'EU CR1'!A1" display="Template EU CR1: Performing and non-performing exposures and related provisions" xr:uid="{1FC5DE3C-5E6F-4FFE-B36D-0F65B208C169}"/>
    <hyperlink ref="B41:L41" location="'EU CR2a'!A1" display="Template EU CR2a: Changes in the stock of non-performing loans and advances and related net accumulated recoveries" xr:uid="{BB8EAE6C-BCEF-4717-99EB-87E48BC4F33D}"/>
    <hyperlink ref="B51:L51" location="'EU CRC'!A1" display="Table EU CRC – Qualitative disclosure requirements related to CRM techniques" xr:uid="{EA6EC651-E561-44F3-A919-46A41B71DEED}"/>
    <hyperlink ref="B52:L52" location="'EU CR3'!A1" display="Template EU CR3 –  CRM techniques overview:  Disclosure of the use of credit risk mitigation techniques" xr:uid="{CF5BB45A-E4A0-4317-8ED8-75F9B6BA60CF}"/>
    <hyperlink ref="B54:L54" location="'EU CRD'!A1" display="Table EU CRD – Qualitative disclosure requirements related to standardised model" xr:uid="{F59D4910-9132-4BCE-89F2-BFD31760213E}"/>
    <hyperlink ref="B55:L55" location="'EU CR4'!A1" display="Template EU CR4 – standardised approach – Credit risk exposure and CRM effects" xr:uid="{0294BA13-DC4A-404D-B282-D34D0349F655}"/>
    <hyperlink ref="B56:L56" location="'EU CR5'!A1" display="Template EU CR5 – standardised approach" xr:uid="{5CF54773-9FD5-4095-899C-EEA65A3C7362}"/>
    <hyperlink ref="B58:L58" location="'EU CRE'!A1" display="Table EU CRE – Qualitative disclosure requirements related to IRB approach" xr:uid="{B9EA7FF9-F799-411B-882E-4F906A27D477}"/>
    <hyperlink ref="B59:L59" location="'EU CR6'!A1" display="Template EU CR6 – IRB approach – Credit risk exposures by exposure class and PD range" xr:uid="{011C99C3-C996-4969-A5F0-289277FDE3F9}"/>
    <hyperlink ref="B60:L60" location="'EU CR6-A'!A1" display="Template EU CR6-A – Scope of the use of IRB and SA approaches" xr:uid="{2FF35C84-CE4A-4FFF-A32C-7CA737B192EA}"/>
    <hyperlink ref="B61:L61" location="'EU CR7'!A1" display="Template EU CR7 – IRB approach – Effect on the RWEAs of credit derivatives used as CRM techniques" xr:uid="{5AF7DA8F-9700-4B41-8BF4-DBB616884D70}"/>
    <hyperlink ref="B62:L62" location="'EU CR7-A'!A1" display="Template EU CR7-A – IRB approach – Disclosure of the extent of the use of CRM techniques" xr:uid="{FE144EA7-42E3-460B-A7F5-04E154F619DA}"/>
    <hyperlink ref="B63:L63" location="'EU CR8'!A1" display="Template EU CR8 –  RWEA flow statements of credit risk exposures under the IRB approach " xr:uid="{FBC5DB6E-D484-4ABF-A88D-592C061D3C96}"/>
    <hyperlink ref="B64:L64" location="'EU CR9'!A1" display="Template CR9 –IRB approach – Back-testing of PD per exposure class (fixed PD scale)" xr:uid="{E5D9B42A-E614-4469-AB7C-78896094CEF3}"/>
    <hyperlink ref="B65:L65" location="'EU CR9.1'!A1" display="Template CR9.1 –IRB approach – Back-testing of PD per exposure class (only for  PD estimates according to point (f) of Article 180(1) CRR)" xr:uid="{8BCF45AF-0669-42C9-8D0F-237B38B890E5}"/>
    <hyperlink ref="B67:L67" location="'EU CR10'!A1" display="Template EU CR10 –  Specialised lending and equity exposures under the simple riskweighted approach" xr:uid="{369FCA84-4B3E-48F8-BBCC-CC11E04CD7A0}"/>
    <hyperlink ref="B69:L69" location="'EU CCRA'!A1" display="Table EU CCRA – Qualitative disclosure related to CCR" xr:uid="{696BA131-6035-4A93-B639-A5ED8E43A441}"/>
    <hyperlink ref="B70:L70" location="'EU CCR1'!A1" display="Template EU CCR1 – Analysis of CCR exposure by approach" xr:uid="{E8E5F6DF-1871-428D-B259-2C568BE3A82B}"/>
    <hyperlink ref="B71:L71" location="'EU CCR2'!A1" display="Template EU CCR2 – Transactions subject to own funds requirements for CVA risk" xr:uid="{636CC39B-D479-4748-A13A-440D1FE03E03}"/>
    <hyperlink ref="B72:L72" location="'EU CCR3'!A1" display="Template EU CCR3 – Standardised approach – CCR exposures by regulatory exposure class and risk weights" xr:uid="{59454CD4-30B6-4499-8C1C-8DDAD94C7E4E}"/>
    <hyperlink ref="B73:L73" location="'EU CCR4'!A1" display="Template EU CCR4 - IRB approach - CCR exposures by exposure class and PD scale" xr:uid="{F5803908-C47F-4BA4-8A3C-E58DD7C9A56C}"/>
    <hyperlink ref="B74:L74" location="'EU CCR5'!A1" display="Template EU CCR5 – Composition of collateral for CCR exposures" xr:uid="{CD37AFC3-AC85-46C6-8CC8-7DEBED50D55B}"/>
    <hyperlink ref="B75:L75" location="'EU CCR6'!A1" display="Template EU CCR6 – Credit derivatives exposures" xr:uid="{8FA1D1E4-45EC-4A85-83B7-99FD7F2F310C}"/>
    <hyperlink ref="B76:L76" location="'EU CCR7'!A1" display="Template EU CCR7 – RWEA flow statements of CCR exposures under the IMM" xr:uid="{9CFAC5B9-8507-439C-A375-88882D524FDD}"/>
    <hyperlink ref="B77:L77" location="'EU CCR8'!A1" display="Template EU CCR8 – Exposures to CCPs" xr:uid="{F90C4C1C-F909-4BFE-BCE3-9E4E7D3C808C}"/>
    <hyperlink ref="B79:L79" location="'EU-SECA'!A1" display="Table EU-SECA - Qualitative disclosure requirements related to securitisation exposures " xr:uid="{7D44CB52-08BD-4D12-9EC3-3B51A0E543E3}"/>
    <hyperlink ref="B80:L80" location="'EU-SEC1'!A1" display="Template EU-SEC1 - Securitisation exposures in the non-trading book" xr:uid="{08D0DEDB-F18B-4F49-A35F-BB8BA386F53E}"/>
    <hyperlink ref="B81:L81" location="'EU-SEC2'!A1" display="Template EU-SEC2 - Securitisation exposures in the trading book" xr:uid="{D14F1688-5EB3-412D-85EA-0814368C7E92}"/>
    <hyperlink ref="B82:L82" location="'EU-SEC3'!A1" display="Template EU-SEC3 - Securitisation exposures in the non-trading book and associated regulatory capital requirements - institution acting as originator or as sponsor" xr:uid="{6CBB1741-373D-48EE-8667-E9D8558F4779}"/>
    <hyperlink ref="B83:L83" location="'EU-SEC4'!A1" display="Template EU-SEC4 - Securitisation exposures in the non-trading book and associated regulatory capital requirements - institution acting as investor" xr:uid="{6B6F3E3F-943E-4353-9F9C-8805E565DA9D}"/>
    <hyperlink ref="B84:L84" location="'EU-SEC5'!A1" display="Template EU-SEC5 - Exposures securitised by the institution - Exposures in default and specific credit risk adjustments" xr:uid="{BA0B5050-EC33-4D9A-947A-911106815758}"/>
    <hyperlink ref="B86:L86" location="'EU MRA'!A1" display="Table EU MRA: Qualitative disclosure requirements related to market risk" xr:uid="{CAE8DD20-5542-429C-A208-7868F0E1ABCA}"/>
    <hyperlink ref="B87:L87" location="'EU MR1'!A1" display="Template EU MR1 - Market risk under the standardised approach" xr:uid="{D7E9419D-238F-46FD-B5AF-32467A1D15E7}"/>
    <hyperlink ref="B88:L88" location="'EU MRB'!A1" display="Table EU MRB: Qualitative disclosure requirements for institutions using the internal Market Risk Models" xr:uid="{928B872B-BCDF-4826-A800-3B4CF1E65ABC}"/>
    <hyperlink ref="B89:L89" location="'EU MR2-A'!A1" display="Template EU MR2-A - Market risk under the internal Model Approach (IMA)" xr:uid="{DACC74F8-90F8-4396-BF15-E779A13B9777}"/>
    <hyperlink ref="B90:L90" location="'EU MR2-B'!A1" display="Template EU MR2-B - RWA flow statements of market risk exposures under the IMA" xr:uid="{91CF2E46-72E7-49CC-81E9-2117F0D11DCD}"/>
    <hyperlink ref="B91:L91" location="'EU MR3'!A1" display="Template EU MR3 - IMA values for trading portfolios" xr:uid="{D0A9D828-C943-468D-ABE7-D5AC8AB194D6}"/>
    <hyperlink ref="B92:L92" location="'EU MR4'!A1" display="Template EU MR4 - Comparison of VaR estimates with gains/losses" xr:uid="{0B973263-86FD-4A4D-809A-B6C400DCC7A9}"/>
    <hyperlink ref="B94:L94" location="'EU ORA'!A1" display="Table EU ORA - Qualitative information on operational risk" xr:uid="{80E91EAD-AF6B-429D-85D9-89DEDCC67328}"/>
    <hyperlink ref="B95:L95" location="'EU OR1'!A1" display="Template EU OR1 - Operational risk own funds requirements and risk-weighted exposure amounts" xr:uid="{5C4E1BDE-A224-4C7B-A823-98FD434B1F1C}"/>
    <hyperlink ref="B97:L97" location="'EU REMA'!A1" display="Table EU  REMA - Remuneration policy" xr:uid="{003A8624-3406-499A-A0DE-503BDB3EFB9A}"/>
    <hyperlink ref="B98:L98" location="'EU REM1'!A1" display="Template EU REM1 - Remuneration awarded for the financial year " xr:uid="{FA4A0F36-57BA-42E3-9484-B3C2727D7410}"/>
    <hyperlink ref="B99:L99" location="'EU REM2'!A1" display="Template EU REM2 - Special payments  to staff whose professional activities have a material impact on institutions’ risk profile (identified staff)" xr:uid="{2668500C-8210-403F-9165-45D8482A02FC}"/>
    <hyperlink ref="B100:L100" location="'EU REM3'!A1" display="Template EU REM3 - Deferred remuneration " xr:uid="{F9B70369-CFEF-4241-8176-C38A578869B8}"/>
    <hyperlink ref="B101:L101" location="'EU REM4'!A1" display="Template EU REM4 - Remuneration of 1 million EUR or more per year" xr:uid="{7797BC42-921E-4AF0-A1E2-EB3508A8FA98}"/>
    <hyperlink ref="B102:L102" location="'EU REM5'!A1" display="Template EU REM5 - Information on remuneration of staff whose professional activities have a material impact on institutions’ risk profile (identified staff)" xr:uid="{1BB1F1FD-9903-4F13-AADB-36F94EA8B87A}"/>
    <hyperlink ref="B104:L104" location="'EU AE1'!A1" display="Template EU AE1 - Encumbered and unencumbered assets" xr:uid="{CC938FBA-A3A7-4083-9294-DCEE13A81187}"/>
    <hyperlink ref="B105:L105" location="'EU AE2'!A1" display="Template EU AE2 - Collateral received and own debt securities issued" xr:uid="{63F03D99-7CE3-4008-8B29-368EED989449}"/>
    <hyperlink ref="B106:L106" location="'EU AE3'!A1" display="Template EU AE3 - Sources of encumbrance" xr:uid="{04083E98-B38D-428D-9502-B9DDB61ACDAF}"/>
    <hyperlink ref="B107:L107" location="'EU AE4'!A1" display="Table EU AE4 - Accompanying narrative information" xr:uid="{F3372770-60E3-48F7-8C91-9B5DA26335C7}"/>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D888D-C49F-4248-A373-D94BA43E6C28}">
  <sheetPr codeName="Sheet13">
    <pageSetUpPr fitToPage="1"/>
  </sheetPr>
  <dimension ref="B2:H19"/>
  <sheetViews>
    <sheetView showGridLines="0" zoomScaleNormal="100" zoomScalePageLayoutView="90" workbookViewId="0">
      <selection activeCell="X9" sqref="X9"/>
    </sheetView>
    <sheetView workbookViewId="1"/>
  </sheetViews>
  <sheetFormatPr defaultColWidth="9.140625" defaultRowHeight="15" x14ac:dyDescent="0.25"/>
  <cols>
    <col min="1" max="1" width="7.85546875" style="1" customWidth="1"/>
    <col min="2" max="2" width="8.5703125" style="67" customWidth="1"/>
    <col min="3" max="3" width="96.85546875" style="1" customWidth="1"/>
    <col min="4" max="8" width="14.7109375" style="1" customWidth="1"/>
    <col min="9" max="9" width="25.42578125" style="1" customWidth="1"/>
    <col min="10" max="16384" width="9.140625" style="1"/>
  </cols>
  <sheetData>
    <row r="2" spans="2:8" s="81" customFormat="1" ht="18.75" x14ac:dyDescent="0.3">
      <c r="B2" s="80"/>
      <c r="C2" s="48" t="s">
        <v>185</v>
      </c>
    </row>
    <row r="5" spans="2:8" x14ac:dyDescent="0.25">
      <c r="B5" s="1"/>
      <c r="D5" s="63" t="s">
        <v>7</v>
      </c>
      <c r="E5" s="63" t="s">
        <v>8</v>
      </c>
      <c r="F5" s="63" t="s">
        <v>9</v>
      </c>
      <c r="G5" s="63" t="s">
        <v>46</v>
      </c>
      <c r="H5" s="63" t="s">
        <v>47</v>
      </c>
    </row>
    <row r="6" spans="2:8" x14ac:dyDescent="0.25">
      <c r="B6" s="1"/>
      <c r="D6" s="879" t="s">
        <v>45</v>
      </c>
      <c r="E6" s="879" t="s">
        <v>207</v>
      </c>
      <c r="F6" s="879"/>
      <c r="G6" s="879"/>
      <c r="H6" s="879"/>
    </row>
    <row r="7" spans="2:8" ht="30" x14ac:dyDescent="0.25">
      <c r="B7" s="1"/>
      <c r="D7" s="879"/>
      <c r="E7" s="63" t="s">
        <v>208</v>
      </c>
      <c r="F7" s="63" t="s">
        <v>209</v>
      </c>
      <c r="G7" s="82" t="s">
        <v>210</v>
      </c>
      <c r="H7" s="63" t="s">
        <v>211</v>
      </c>
    </row>
    <row r="8" spans="2:8" x14ac:dyDescent="0.25">
      <c r="B8" s="83">
        <v>1</v>
      </c>
      <c r="C8" s="84" t="s">
        <v>212</v>
      </c>
      <c r="D8" s="45"/>
      <c r="E8" s="45"/>
      <c r="F8" s="16"/>
      <c r="G8" s="45"/>
      <c r="H8" s="45"/>
    </row>
    <row r="9" spans="2:8" x14ac:dyDescent="0.25">
      <c r="B9" s="83">
        <v>2</v>
      </c>
      <c r="C9" s="84" t="s">
        <v>213</v>
      </c>
      <c r="D9" s="45"/>
      <c r="E9" s="45"/>
      <c r="F9" s="16"/>
      <c r="G9" s="45"/>
      <c r="H9" s="45"/>
    </row>
    <row r="10" spans="2:8" x14ac:dyDescent="0.25">
      <c r="B10" s="83">
        <v>3</v>
      </c>
      <c r="C10" s="84" t="s">
        <v>214</v>
      </c>
      <c r="D10" s="45"/>
      <c r="E10" s="45"/>
      <c r="F10" s="16"/>
      <c r="G10" s="45"/>
      <c r="H10" s="45"/>
    </row>
    <row r="11" spans="2:8" x14ac:dyDescent="0.25">
      <c r="B11" s="83">
        <v>4</v>
      </c>
      <c r="C11" s="78" t="s">
        <v>215</v>
      </c>
      <c r="D11" s="45"/>
      <c r="E11" s="45"/>
      <c r="F11" s="16"/>
      <c r="G11" s="45"/>
      <c r="H11" s="85"/>
    </row>
    <row r="12" spans="2:8" x14ac:dyDescent="0.25">
      <c r="B12" s="63">
        <v>5</v>
      </c>
      <c r="C12" s="86" t="s">
        <v>216</v>
      </c>
      <c r="D12" s="45"/>
      <c r="E12" s="45"/>
      <c r="F12" s="16"/>
      <c r="G12" s="45"/>
      <c r="H12" s="85"/>
    </row>
    <row r="13" spans="2:8" x14ac:dyDescent="0.25">
      <c r="B13" s="63">
        <v>6</v>
      </c>
      <c r="C13" s="86" t="s">
        <v>217</v>
      </c>
      <c r="D13" s="45"/>
      <c r="E13" s="45"/>
      <c r="F13" s="16"/>
      <c r="G13" s="45"/>
      <c r="H13" s="85"/>
    </row>
    <row r="14" spans="2:8" x14ac:dyDescent="0.25">
      <c r="B14" s="63">
        <v>7</v>
      </c>
      <c r="C14" s="86" t="s">
        <v>218</v>
      </c>
      <c r="D14" s="45"/>
      <c r="E14" s="45"/>
      <c r="F14" s="16"/>
      <c r="G14" s="45"/>
      <c r="H14" s="85"/>
    </row>
    <row r="15" spans="2:8" x14ac:dyDescent="0.25">
      <c r="B15" s="63">
        <v>8</v>
      </c>
      <c r="C15" s="86" t="s">
        <v>219</v>
      </c>
      <c r="D15" s="45"/>
      <c r="E15" s="45"/>
      <c r="F15" s="16"/>
      <c r="G15" s="45"/>
      <c r="H15" s="85"/>
    </row>
    <row r="16" spans="2:8" x14ac:dyDescent="0.25">
      <c r="B16" s="63">
        <v>9</v>
      </c>
      <c r="C16" s="86" t="s">
        <v>220</v>
      </c>
      <c r="D16" s="45"/>
      <c r="E16" s="45"/>
      <c r="F16" s="16"/>
      <c r="G16" s="45"/>
      <c r="H16" s="85"/>
    </row>
    <row r="17" spans="2:8" x14ac:dyDescent="0.25">
      <c r="B17" s="63">
        <v>10</v>
      </c>
      <c r="C17" s="86" t="s">
        <v>221</v>
      </c>
      <c r="D17" s="45"/>
      <c r="E17" s="45"/>
      <c r="F17" s="16"/>
      <c r="G17" s="45"/>
      <c r="H17" s="85"/>
    </row>
    <row r="18" spans="2:8" x14ac:dyDescent="0.25">
      <c r="B18" s="63">
        <v>11</v>
      </c>
      <c r="C18" s="86" t="s">
        <v>222</v>
      </c>
      <c r="D18" s="45"/>
      <c r="E18" s="45"/>
      <c r="F18" s="16"/>
      <c r="G18" s="45"/>
      <c r="H18" s="85"/>
    </row>
    <row r="19" spans="2:8" x14ac:dyDescent="0.25">
      <c r="B19" s="83">
        <v>12</v>
      </c>
      <c r="C19" s="78" t="s">
        <v>223</v>
      </c>
      <c r="D19" s="45"/>
      <c r="E19" s="45"/>
      <c r="F19" s="16"/>
      <c r="G19" s="45"/>
      <c r="H19" s="45"/>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&amp;CEN
Annex 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4F4A6-9A7D-4C54-B9B3-4E560F2E7111}">
  <sheetPr codeName="Sheet14">
    <pageSetUpPr fitToPage="1"/>
  </sheetPr>
  <dimension ref="B3:I12"/>
  <sheetViews>
    <sheetView showGridLines="0" zoomScaleNormal="100" workbookViewId="0">
      <selection activeCell="X9" sqref="X9"/>
    </sheetView>
    <sheetView workbookViewId="1"/>
  </sheetViews>
  <sheetFormatPr defaultColWidth="9.140625" defaultRowHeight="15" x14ac:dyDescent="0.25"/>
  <cols>
    <col min="1" max="1" width="9.140625" style="1"/>
    <col min="2" max="2" width="20.7109375" style="1" customWidth="1"/>
    <col min="3" max="3" width="18.140625" style="1" customWidth="1"/>
    <col min="4" max="8" width="14.7109375" style="1" customWidth="1"/>
    <col min="9" max="9" width="26.42578125" style="1" customWidth="1"/>
    <col min="10" max="16384" width="9.140625" style="1"/>
  </cols>
  <sheetData>
    <row r="3" spans="2:9" s="81" customFormat="1" ht="18.75" x14ac:dyDescent="0.3">
      <c r="B3" s="48" t="s">
        <v>186</v>
      </c>
    </row>
    <row r="6" spans="2:9" x14ac:dyDescent="0.25">
      <c r="B6" s="16" t="s">
        <v>7</v>
      </c>
      <c r="C6" s="42" t="s">
        <v>8</v>
      </c>
      <c r="D6" s="16" t="s">
        <v>9</v>
      </c>
      <c r="E6" s="16" t="s">
        <v>46</v>
      </c>
      <c r="F6" s="16" t="s">
        <v>47</v>
      </c>
      <c r="G6" s="16" t="s">
        <v>156</v>
      </c>
      <c r="H6" s="16" t="s">
        <v>157</v>
      </c>
      <c r="I6" s="42" t="s">
        <v>158</v>
      </c>
    </row>
    <row r="7" spans="2:9" x14ac:dyDescent="0.25">
      <c r="B7" s="884" t="s">
        <v>224</v>
      </c>
      <c r="C7" s="880" t="s">
        <v>225</v>
      </c>
      <c r="D7" s="885" t="s">
        <v>226</v>
      </c>
      <c r="E7" s="886"/>
      <c r="F7" s="886"/>
      <c r="G7" s="886"/>
      <c r="H7" s="887"/>
      <c r="I7" s="45" t="s">
        <v>227</v>
      </c>
    </row>
    <row r="8" spans="2:9" ht="45" x14ac:dyDescent="0.25">
      <c r="B8" s="884"/>
      <c r="C8" s="880"/>
      <c r="D8" s="16" t="s">
        <v>228</v>
      </c>
      <c r="E8" s="16" t="s">
        <v>229</v>
      </c>
      <c r="F8" s="16" t="s">
        <v>230</v>
      </c>
      <c r="G8" s="16" t="s">
        <v>231</v>
      </c>
      <c r="H8" s="16" t="s">
        <v>232</v>
      </c>
      <c r="I8" s="87"/>
    </row>
    <row r="9" spans="2:9" ht="20.100000000000001" customHeight="1" x14ac:dyDescent="0.25">
      <c r="B9" s="88" t="s">
        <v>233</v>
      </c>
      <c r="C9" s="88" t="s">
        <v>228</v>
      </c>
      <c r="D9" s="89" t="s">
        <v>234</v>
      </c>
      <c r="E9" s="90"/>
      <c r="F9" s="90"/>
      <c r="G9" s="90"/>
      <c r="H9" s="90"/>
      <c r="I9" s="88" t="s">
        <v>235</v>
      </c>
    </row>
    <row r="10" spans="2:9" ht="20.100000000000001" customHeight="1" x14ac:dyDescent="0.25">
      <c r="B10" s="88" t="s">
        <v>236</v>
      </c>
      <c r="C10" s="88" t="s">
        <v>228</v>
      </c>
      <c r="D10" s="90"/>
      <c r="E10" s="89" t="s">
        <v>234</v>
      </c>
      <c r="F10" s="90"/>
      <c r="G10" s="90"/>
      <c r="H10" s="90"/>
      <c r="I10" s="88" t="s">
        <v>235</v>
      </c>
    </row>
    <row r="11" spans="2:9" ht="20.100000000000001" customHeight="1" x14ac:dyDescent="0.25">
      <c r="B11" s="88" t="s">
        <v>237</v>
      </c>
      <c r="C11" s="88" t="s">
        <v>228</v>
      </c>
      <c r="D11" s="90"/>
      <c r="E11" s="90"/>
      <c r="F11" s="90"/>
      <c r="G11" s="89" t="s">
        <v>234</v>
      </c>
      <c r="H11" s="89"/>
      <c r="I11" s="88" t="s">
        <v>238</v>
      </c>
    </row>
    <row r="12" spans="2:9" ht="20.100000000000001" customHeight="1" x14ac:dyDescent="0.25">
      <c r="B12" s="88" t="s">
        <v>239</v>
      </c>
      <c r="C12" s="88" t="s">
        <v>228</v>
      </c>
      <c r="D12" s="90"/>
      <c r="E12" s="90"/>
      <c r="F12" s="89" t="s">
        <v>234</v>
      </c>
      <c r="G12" s="90"/>
      <c r="H12" s="90"/>
      <c r="I12" s="88" t="s">
        <v>240</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8" orientation="landscape" r:id="rId1"/>
  <headerFooter>
    <oddHeader>&amp;CEN
Annex V</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97F2-BE80-41C7-9746-474D55E34AE5}">
  <sheetPr codeName="Sheet15">
    <pageSetUpPr fitToPage="1"/>
  </sheetPr>
  <dimension ref="B3:D13"/>
  <sheetViews>
    <sheetView showGridLines="0" zoomScale="98" zoomScaleNormal="98" workbookViewId="0">
      <selection activeCell="X9" sqref="X9"/>
    </sheetView>
    <sheetView workbookViewId="1"/>
  </sheetViews>
  <sheetFormatPr defaultColWidth="9.140625" defaultRowHeight="15" x14ac:dyDescent="0.25"/>
  <cols>
    <col min="1" max="1" width="7.85546875" style="1" customWidth="1"/>
    <col min="2" max="2" width="15.42578125" style="91" customWidth="1"/>
    <col min="3" max="3" width="12.28515625" style="1" bestFit="1" customWidth="1"/>
    <col min="4" max="4" width="84.140625" style="1" bestFit="1" customWidth="1"/>
    <col min="5" max="7" width="26.7109375" style="1" customWidth="1"/>
    <col min="8" max="16384" width="9.140625" style="1"/>
  </cols>
  <sheetData>
    <row r="3" spans="2:4" ht="18.75" x14ac:dyDescent="0.25">
      <c r="B3" s="48" t="s">
        <v>187</v>
      </c>
      <c r="C3" s="92"/>
    </row>
    <row r="4" spans="2:4" x14ac:dyDescent="0.25">
      <c r="B4" s="1" t="s">
        <v>121</v>
      </c>
      <c r="C4" s="93"/>
    </row>
    <row r="7" spans="2:4" x14ac:dyDescent="0.25">
      <c r="B7" s="16" t="s">
        <v>122</v>
      </c>
      <c r="C7" s="16" t="s">
        <v>114</v>
      </c>
      <c r="D7" s="45" t="s">
        <v>123</v>
      </c>
    </row>
    <row r="8" spans="2:4" s="94" customFormat="1" ht="30" x14ac:dyDescent="0.2">
      <c r="B8" s="16" t="s">
        <v>241</v>
      </c>
      <c r="C8" s="16" t="s">
        <v>117</v>
      </c>
      <c r="D8" s="45" t="s">
        <v>242</v>
      </c>
    </row>
    <row r="9" spans="2:4" s="94" customFormat="1" ht="30" x14ac:dyDescent="0.2">
      <c r="B9" s="16" t="s">
        <v>243</v>
      </c>
      <c r="C9" s="16" t="s">
        <v>118</v>
      </c>
      <c r="D9" s="45" t="s">
        <v>244</v>
      </c>
    </row>
    <row r="12" spans="2:4" x14ac:dyDescent="0.25">
      <c r="B12" s="95"/>
    </row>
    <row r="13" spans="2:4" x14ac:dyDescent="0.25">
      <c r="B13" s="1"/>
    </row>
  </sheetData>
  <pageMargins left="0.70866141732283472" right="0.70866141732283472" top="0.74803149606299213" bottom="0.74803149606299213" header="0.31496062992125984" footer="0.31496062992125984"/>
  <pageSetup paperSize="9" orientation="landscape" r:id="rId1"/>
  <headerFooter>
    <oddHeader>&amp;CEN
Annex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F381A-7E42-4C09-AE59-8DAFD821D0CB}">
  <sheetPr codeName="Sheet16"/>
  <dimension ref="A3:D11"/>
  <sheetViews>
    <sheetView showGridLines="0" zoomScaleNormal="100" workbookViewId="0">
      <selection activeCell="X9" sqref="X9"/>
    </sheetView>
    <sheetView workbookViewId="1"/>
  </sheetViews>
  <sheetFormatPr defaultColWidth="11.42578125" defaultRowHeight="15" x14ac:dyDescent="0.25"/>
  <cols>
    <col min="1" max="1" width="6.28515625" style="1" customWidth="1"/>
    <col min="2" max="2" width="14.7109375" style="1" customWidth="1"/>
    <col min="3" max="3" width="13.28515625" style="1" customWidth="1"/>
    <col min="4" max="4" width="95.85546875" style="1" customWidth="1"/>
    <col min="5" max="16384" width="11.42578125" style="1"/>
  </cols>
  <sheetData>
    <row r="3" spans="1:4" ht="18.75" x14ac:dyDescent="0.25">
      <c r="A3" s="3"/>
      <c r="B3" s="48" t="s">
        <v>188</v>
      </c>
      <c r="C3" s="3"/>
      <c r="D3" s="48"/>
    </row>
    <row r="4" spans="1:4" x14ac:dyDescent="0.25">
      <c r="B4" s="1" t="s">
        <v>121</v>
      </c>
    </row>
    <row r="7" spans="1:4" x14ac:dyDescent="0.25">
      <c r="B7" s="16" t="s">
        <v>122</v>
      </c>
      <c r="C7" s="16" t="s">
        <v>114</v>
      </c>
      <c r="D7" s="45" t="s">
        <v>123</v>
      </c>
    </row>
    <row r="8" spans="1:4" ht="30" x14ac:dyDescent="0.25">
      <c r="B8" s="16" t="s">
        <v>245</v>
      </c>
      <c r="C8" s="16" t="s">
        <v>117</v>
      </c>
      <c r="D8" s="45" t="s">
        <v>246</v>
      </c>
    </row>
    <row r="9" spans="1:4" ht="30" x14ac:dyDescent="0.25">
      <c r="B9" s="16" t="s">
        <v>247</v>
      </c>
      <c r="C9" s="16" t="s">
        <v>118</v>
      </c>
      <c r="D9" s="45" t="s">
        <v>248</v>
      </c>
    </row>
    <row r="10" spans="1:4" ht="30" x14ac:dyDescent="0.25">
      <c r="B10" s="16" t="s">
        <v>249</v>
      </c>
      <c r="C10" s="16" t="s">
        <v>148</v>
      </c>
      <c r="D10" s="45" t="s">
        <v>250</v>
      </c>
    </row>
    <row r="11" spans="1:4" s="25" customFormat="1" ht="30" x14ac:dyDescent="0.25">
      <c r="B11" s="5" t="s">
        <v>247</v>
      </c>
      <c r="C11" s="5" t="s">
        <v>133</v>
      </c>
      <c r="D11" s="6" t="s">
        <v>251</v>
      </c>
    </row>
  </sheetData>
  <pageMargins left="0.70866141732283472" right="0.70866141732283472" top="0.74803149606299213" bottom="0.74803149606299213" header="0.31496062992125984" footer="0.31496062992125984"/>
  <pageSetup paperSize="9" orientation="landscape" r:id="rId1"/>
  <headerFooter>
    <oddHeader>&amp;CEN
Annex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2FFB6-AAD8-41ED-920D-D317FE2BCEA4}">
  <sheetPr codeName="Sheet17">
    <pageSetUpPr fitToPage="1"/>
  </sheetPr>
  <dimension ref="A2:M19"/>
  <sheetViews>
    <sheetView showGridLines="0" zoomScale="115" zoomScaleNormal="115" workbookViewId="0">
      <selection activeCell="X9" sqref="X9"/>
    </sheetView>
    <sheetView workbookViewId="1"/>
  </sheetViews>
  <sheetFormatPr defaultColWidth="11.42578125" defaultRowHeight="15" x14ac:dyDescent="0.25"/>
  <cols>
    <col min="1" max="1" width="4" style="1" customWidth="1"/>
    <col min="2" max="2" width="19.28515625" style="1" customWidth="1"/>
    <col min="3" max="3" width="5.42578125" style="1" customWidth="1"/>
    <col min="4" max="4" width="6.42578125" style="1" customWidth="1"/>
    <col min="5" max="5" width="8" style="1" customWidth="1"/>
    <col min="6" max="6" width="5.28515625" style="1" customWidth="1"/>
    <col min="7" max="7" width="9.7109375" style="1" customWidth="1"/>
    <col min="8" max="8" width="10.42578125" style="1" customWidth="1"/>
    <col min="9" max="9" width="10.7109375" style="1" customWidth="1"/>
    <col min="10" max="10" width="12.140625" style="1" customWidth="1"/>
    <col min="11" max="11" width="9.28515625" style="1" customWidth="1"/>
    <col min="12" max="12" width="12.140625" style="1" customWidth="1"/>
    <col min="13" max="16384" width="11.42578125" style="1"/>
  </cols>
  <sheetData>
    <row r="2" spans="1:13" ht="16.5" x14ac:dyDescent="0.25">
      <c r="B2" s="96" t="s">
        <v>189</v>
      </c>
    </row>
    <row r="3" spans="1:13" x14ac:dyDescent="0.25">
      <c r="B3" s="97" t="s">
        <v>252</v>
      </c>
    </row>
    <row r="4" spans="1:13" x14ac:dyDescent="0.25">
      <c r="A4" s="98"/>
    </row>
    <row r="5" spans="1:13" x14ac:dyDescent="0.25">
      <c r="A5" s="99"/>
      <c r="B5" s="100"/>
      <c r="C5" s="101" t="s">
        <v>7</v>
      </c>
      <c r="D5" s="101" t="s">
        <v>8</v>
      </c>
      <c r="E5" s="101" t="s">
        <v>9</v>
      </c>
      <c r="F5" s="101" t="s">
        <v>46</v>
      </c>
      <c r="G5" s="101" t="s">
        <v>47</v>
      </c>
      <c r="H5" s="102" t="s">
        <v>253</v>
      </c>
      <c r="I5" s="102" t="s">
        <v>254</v>
      </c>
      <c r="J5" s="101" t="s">
        <v>156</v>
      </c>
      <c r="K5" s="101" t="s">
        <v>157</v>
      </c>
      <c r="L5" s="101" t="s">
        <v>158</v>
      </c>
      <c r="M5" s="12"/>
    </row>
    <row r="6" spans="1:13" ht="28.5" customHeight="1" x14ac:dyDescent="0.25">
      <c r="A6" s="99"/>
      <c r="B6" s="100"/>
      <c r="C6" s="888" t="s">
        <v>255</v>
      </c>
      <c r="D6" s="889"/>
      <c r="E6" s="889"/>
      <c r="F6" s="889"/>
      <c r="G6" s="890"/>
      <c r="H6" s="891" t="s">
        <v>256</v>
      </c>
      <c r="I6" s="892"/>
      <c r="J6" s="893" t="s">
        <v>257</v>
      </c>
      <c r="K6" s="103"/>
      <c r="L6" s="104"/>
      <c r="M6" s="12"/>
    </row>
    <row r="7" spans="1:13" ht="67.5" x14ac:dyDescent="0.25">
      <c r="A7" s="99"/>
      <c r="B7" s="105" t="s">
        <v>258</v>
      </c>
      <c r="C7" s="101" t="s">
        <v>259</v>
      </c>
      <c r="D7" s="101" t="s">
        <v>260</v>
      </c>
      <c r="E7" s="101" t="s">
        <v>261</v>
      </c>
      <c r="F7" s="101" t="s">
        <v>262</v>
      </c>
      <c r="G7" s="101" t="s">
        <v>263</v>
      </c>
      <c r="H7" s="102" t="s">
        <v>264</v>
      </c>
      <c r="I7" s="102" t="s">
        <v>265</v>
      </c>
      <c r="J7" s="894"/>
      <c r="K7" s="102" t="s">
        <v>266</v>
      </c>
      <c r="L7" s="102" t="s">
        <v>267</v>
      </c>
      <c r="M7" s="12"/>
    </row>
    <row r="8" spans="1:13" ht="26.25" customHeight="1" x14ac:dyDescent="0.25">
      <c r="A8" s="101">
        <v>1</v>
      </c>
      <c r="B8" s="105" t="s">
        <v>268</v>
      </c>
      <c r="C8" s="101"/>
      <c r="D8" s="101"/>
      <c r="E8" s="101"/>
      <c r="F8" s="101"/>
      <c r="G8" s="101"/>
      <c r="H8" s="106"/>
      <c r="I8" s="106"/>
      <c r="J8" s="107"/>
      <c r="K8" s="101"/>
      <c r="L8" s="101"/>
      <c r="M8" s="12"/>
    </row>
    <row r="9" spans="1:13" ht="26.25" customHeight="1" x14ac:dyDescent="0.25">
      <c r="A9" s="108">
        <v>2</v>
      </c>
      <c r="B9" s="109" t="s">
        <v>25</v>
      </c>
      <c r="C9" s="108"/>
      <c r="D9" s="108"/>
      <c r="E9" s="108"/>
      <c r="F9" s="108"/>
      <c r="G9" s="108"/>
      <c r="H9" s="110"/>
      <c r="I9" s="110"/>
      <c r="J9" s="111"/>
      <c r="K9" s="108"/>
      <c r="L9" s="108"/>
      <c r="M9" s="12"/>
    </row>
    <row r="10" spans="1:13" x14ac:dyDescent="0.25">
      <c r="A10" s="101">
        <v>3</v>
      </c>
      <c r="B10" s="112" t="s">
        <v>269</v>
      </c>
      <c r="C10" s="113"/>
      <c r="D10" s="113"/>
      <c r="E10" s="113"/>
      <c r="F10" s="113"/>
      <c r="G10" s="113"/>
      <c r="H10" s="114"/>
      <c r="I10" s="114"/>
      <c r="J10" s="113"/>
      <c r="K10" s="113"/>
      <c r="L10" s="113"/>
      <c r="M10" s="12"/>
    </row>
    <row r="11" spans="1:13" x14ac:dyDescent="0.25">
      <c r="A11" s="101">
        <v>4</v>
      </c>
      <c r="B11" s="112" t="s">
        <v>270</v>
      </c>
      <c r="C11" s="113"/>
      <c r="D11" s="113"/>
      <c r="E11" s="113"/>
      <c r="F11" s="113"/>
      <c r="G11" s="113"/>
      <c r="H11" s="114"/>
      <c r="I11" s="114"/>
      <c r="J11" s="113"/>
      <c r="K11" s="113"/>
      <c r="L11" s="113"/>
      <c r="M11" s="12"/>
    </row>
    <row r="12" spans="1:13" x14ac:dyDescent="0.25">
      <c r="A12" s="101">
        <v>5</v>
      </c>
      <c r="B12" s="112" t="s">
        <v>271</v>
      </c>
      <c r="C12" s="113"/>
      <c r="D12" s="113"/>
      <c r="E12" s="113"/>
      <c r="F12" s="113"/>
      <c r="G12" s="113"/>
      <c r="H12" s="114"/>
      <c r="I12" s="114"/>
      <c r="J12" s="113"/>
      <c r="K12" s="113"/>
      <c r="L12" s="113"/>
      <c r="M12" s="12"/>
    </row>
    <row r="13" spans="1:13" x14ac:dyDescent="0.25">
      <c r="A13" s="101">
        <v>6</v>
      </c>
      <c r="B13" s="112" t="s">
        <v>272</v>
      </c>
      <c r="C13" s="113"/>
      <c r="D13" s="113"/>
      <c r="E13" s="113"/>
      <c r="F13" s="113"/>
      <c r="G13" s="113"/>
      <c r="H13" s="114"/>
      <c r="I13" s="114"/>
      <c r="J13" s="113"/>
      <c r="K13" s="113"/>
      <c r="L13" s="113"/>
      <c r="M13" s="12"/>
    </row>
    <row r="14" spans="1:13" x14ac:dyDescent="0.25">
      <c r="A14" s="101">
        <v>7</v>
      </c>
      <c r="B14" s="112" t="s">
        <v>273</v>
      </c>
      <c r="C14" s="113"/>
      <c r="D14" s="113"/>
      <c r="E14" s="113"/>
      <c r="F14" s="113"/>
      <c r="G14" s="113"/>
      <c r="H14" s="114"/>
      <c r="I14" s="114"/>
      <c r="J14" s="113"/>
      <c r="K14" s="113"/>
      <c r="L14" s="113"/>
      <c r="M14" s="12"/>
    </row>
    <row r="15" spans="1:13" ht="26.25" customHeight="1" x14ac:dyDescent="0.25">
      <c r="A15" s="115">
        <v>8</v>
      </c>
      <c r="B15" s="109" t="s">
        <v>25</v>
      </c>
      <c r="C15" s="115"/>
      <c r="D15" s="115"/>
      <c r="E15" s="115"/>
      <c r="F15" s="115"/>
      <c r="G15" s="115"/>
      <c r="H15" s="115"/>
      <c r="I15" s="115"/>
      <c r="J15" s="116"/>
      <c r="K15" s="115"/>
      <c r="L15" s="115"/>
      <c r="M15" s="12"/>
    </row>
    <row r="16" spans="1:13" ht="26.25" customHeight="1" x14ac:dyDescent="0.25">
      <c r="A16" s="115">
        <v>9</v>
      </c>
      <c r="B16" s="109" t="s">
        <v>25</v>
      </c>
      <c r="C16" s="115"/>
      <c r="D16" s="115"/>
      <c r="E16" s="115"/>
      <c r="F16" s="115"/>
      <c r="G16" s="115"/>
      <c r="H16" s="115"/>
      <c r="I16" s="115"/>
      <c r="J16" s="116"/>
      <c r="K16" s="115"/>
      <c r="L16" s="115"/>
      <c r="M16" s="12"/>
    </row>
    <row r="17" spans="1:13" ht="22.5" x14ac:dyDescent="0.25">
      <c r="A17" s="101">
        <v>10</v>
      </c>
      <c r="B17" s="112" t="s">
        <v>274</v>
      </c>
      <c r="C17" s="113"/>
      <c r="D17" s="113"/>
      <c r="E17" s="113"/>
      <c r="F17" s="113"/>
      <c r="G17" s="113"/>
      <c r="H17" s="114"/>
      <c r="I17" s="114"/>
      <c r="J17" s="113"/>
      <c r="K17" s="113"/>
      <c r="L17" s="113"/>
      <c r="M17" s="12"/>
    </row>
    <row r="18" spans="1:13" ht="26.25" customHeight="1" x14ac:dyDescent="0.25">
      <c r="A18" s="115">
        <v>11</v>
      </c>
      <c r="B18" s="109" t="s">
        <v>25</v>
      </c>
      <c r="C18" s="115"/>
      <c r="D18" s="115"/>
      <c r="E18" s="115"/>
      <c r="F18" s="115"/>
      <c r="G18" s="115"/>
      <c r="H18" s="115"/>
      <c r="I18" s="115"/>
      <c r="J18" s="116"/>
      <c r="K18" s="115"/>
      <c r="L18" s="115"/>
      <c r="M18" s="12"/>
    </row>
    <row r="19" spans="1:13" ht="33.75" x14ac:dyDescent="0.25">
      <c r="A19" s="101">
        <v>12</v>
      </c>
      <c r="B19" s="117" t="s">
        <v>275</v>
      </c>
      <c r="C19" s="118"/>
      <c r="D19" s="118"/>
      <c r="E19" s="118"/>
      <c r="F19" s="118"/>
      <c r="G19" s="118"/>
      <c r="H19" s="118"/>
      <c r="I19" s="118"/>
      <c r="J19" s="119"/>
      <c r="K19" s="120"/>
      <c r="L19" s="120"/>
      <c r="M19" s="12"/>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&amp;CEN
Annex 5</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61964-57AA-46DB-93E7-3FF4788CA8BD}">
  <sheetPr codeName="Sheet19"/>
  <dimension ref="A3:I133"/>
  <sheetViews>
    <sheetView showGridLines="0" topLeftCell="A40" zoomScaleNormal="100" zoomScalePageLayoutView="130" workbookViewId="0">
      <selection activeCell="D27" sqref="D27"/>
    </sheetView>
    <sheetView workbookViewId="1"/>
  </sheetViews>
  <sheetFormatPr defaultColWidth="9" defaultRowHeight="15" x14ac:dyDescent="0.25"/>
  <cols>
    <col min="1" max="1" width="8.5703125" style="1" customWidth="1"/>
    <col min="2" max="2" width="8.7109375" style="1" customWidth="1"/>
    <col min="3" max="3" width="57.7109375" style="1" customWidth="1"/>
    <col min="4" max="4" width="20.42578125" style="1" customWidth="1"/>
    <col min="5" max="5" width="57" style="1" customWidth="1"/>
    <col min="6" max="16384" width="9" style="1"/>
  </cols>
  <sheetData>
    <row r="3" spans="2:9" ht="18.75" x14ac:dyDescent="0.3">
      <c r="B3" s="44" t="s">
        <v>276</v>
      </c>
    </row>
    <row r="4" spans="2:9" ht="18.75" x14ac:dyDescent="0.3">
      <c r="B4" s="44"/>
    </row>
    <row r="5" spans="2:9" ht="18.75" x14ac:dyDescent="0.3">
      <c r="B5" s="44"/>
    </row>
    <row r="6" spans="2:9" x14ac:dyDescent="0.25">
      <c r="D6" s="10" t="s">
        <v>279</v>
      </c>
      <c r="E6" s="10" t="s">
        <v>280</v>
      </c>
    </row>
    <row r="7" spans="2:9" ht="30" x14ac:dyDescent="0.25">
      <c r="D7" s="10" t="s">
        <v>281</v>
      </c>
      <c r="E7" s="10" t="s">
        <v>282</v>
      </c>
    </row>
    <row r="8" spans="2:9" x14ac:dyDescent="0.25">
      <c r="B8" s="912" t="s">
        <v>283</v>
      </c>
      <c r="C8" s="913"/>
      <c r="D8" s="913"/>
      <c r="E8" s="914"/>
    </row>
    <row r="9" spans="2:9" x14ac:dyDescent="0.25">
      <c r="B9" s="121">
        <v>1</v>
      </c>
      <c r="C9" s="122" t="s">
        <v>284</v>
      </c>
      <c r="D9" s="690">
        <v>127224898.31999999</v>
      </c>
      <c r="E9" s="124" t="s">
        <v>1731</v>
      </c>
    </row>
    <row r="10" spans="2:9" x14ac:dyDescent="0.25">
      <c r="B10" s="121"/>
      <c r="C10" s="122" t="s">
        <v>286</v>
      </c>
      <c r="D10" s="690"/>
      <c r="E10" s="124"/>
    </row>
    <row r="11" spans="2:9" x14ac:dyDescent="0.25">
      <c r="B11" s="121"/>
      <c r="C11" s="122" t="s">
        <v>287</v>
      </c>
      <c r="D11" s="690"/>
      <c r="E11" s="124"/>
    </row>
    <row r="12" spans="2:9" x14ac:dyDescent="0.25">
      <c r="B12" s="121"/>
      <c r="C12" s="122" t="s">
        <v>288</v>
      </c>
      <c r="D12" s="690"/>
      <c r="E12" s="124"/>
    </row>
    <row r="13" spans="2:9" x14ac:dyDescent="0.25">
      <c r="B13" s="121">
        <v>2</v>
      </c>
      <c r="C13" s="122" t="s">
        <v>289</v>
      </c>
      <c r="D13" s="690">
        <v>121485124.68000001</v>
      </c>
      <c r="E13" s="124" t="s">
        <v>1732</v>
      </c>
    </row>
    <row r="14" spans="2:9" x14ac:dyDescent="0.25">
      <c r="B14" s="121">
        <v>3</v>
      </c>
      <c r="C14" s="122" t="s">
        <v>290</v>
      </c>
      <c r="D14" s="690">
        <v>4759930.1500000004</v>
      </c>
      <c r="E14" s="124" t="s">
        <v>1733</v>
      </c>
      <c r="I14" s="95"/>
    </row>
    <row r="15" spans="2:9" x14ac:dyDescent="0.25">
      <c r="B15" s="121" t="s">
        <v>291</v>
      </c>
      <c r="C15" s="122" t="s">
        <v>292</v>
      </c>
      <c r="D15" s="690">
        <v>0</v>
      </c>
      <c r="E15" s="124"/>
    </row>
    <row r="16" spans="2:9" ht="24" x14ac:dyDescent="0.25">
      <c r="B16" s="121">
        <v>4</v>
      </c>
      <c r="C16" s="122" t="s">
        <v>293</v>
      </c>
      <c r="D16" s="690">
        <v>0</v>
      </c>
      <c r="E16" s="124"/>
    </row>
    <row r="17" spans="2:5" x14ac:dyDescent="0.25">
      <c r="B17" s="121">
        <v>5</v>
      </c>
      <c r="C17" s="122" t="s">
        <v>294</v>
      </c>
      <c r="D17" s="690">
        <v>0</v>
      </c>
      <c r="E17" s="124"/>
    </row>
    <row r="18" spans="2:5" ht="24" x14ac:dyDescent="0.25">
      <c r="B18" s="121" t="s">
        <v>295</v>
      </c>
      <c r="C18" s="122" t="s">
        <v>296</v>
      </c>
      <c r="D18" s="690">
        <v>28868000</v>
      </c>
      <c r="E18" s="124" t="s">
        <v>1734</v>
      </c>
    </row>
    <row r="19" spans="2:5" x14ac:dyDescent="0.25">
      <c r="B19" s="126">
        <v>6</v>
      </c>
      <c r="C19" s="127" t="s">
        <v>297</v>
      </c>
      <c r="D19" s="691">
        <v>282337953.14999998</v>
      </c>
      <c r="E19" s="799"/>
    </row>
    <row r="20" spans="2:5" x14ac:dyDescent="0.25">
      <c r="B20" s="895" t="s">
        <v>298</v>
      </c>
      <c r="C20" s="896"/>
      <c r="D20" s="896"/>
      <c r="E20" s="897"/>
    </row>
    <row r="21" spans="2:5" x14ac:dyDescent="0.25">
      <c r="B21" s="121">
        <v>7</v>
      </c>
      <c r="C21" s="129" t="s">
        <v>299</v>
      </c>
      <c r="D21" s="690">
        <v>-128233.2</v>
      </c>
      <c r="E21" s="124" t="s">
        <v>1735</v>
      </c>
    </row>
    <row r="22" spans="2:5" x14ac:dyDescent="0.25">
      <c r="B22" s="121">
        <v>8</v>
      </c>
      <c r="C22" s="129" t="s">
        <v>300</v>
      </c>
      <c r="D22" s="690">
        <v>-14473019.939999999</v>
      </c>
      <c r="E22" s="124" t="s">
        <v>1736</v>
      </c>
    </row>
    <row r="23" spans="2:5" x14ac:dyDescent="0.25">
      <c r="B23" s="121">
        <v>9</v>
      </c>
      <c r="C23" s="129" t="s">
        <v>25</v>
      </c>
      <c r="D23" s="690"/>
      <c r="E23" s="124"/>
    </row>
    <row r="24" spans="2:5" ht="36" x14ac:dyDescent="0.25">
      <c r="B24" s="121">
        <v>10</v>
      </c>
      <c r="C24" s="129" t="s">
        <v>301</v>
      </c>
      <c r="D24" s="690">
        <v>0</v>
      </c>
      <c r="E24" s="124"/>
    </row>
    <row r="25" spans="2:5" ht="24" x14ac:dyDescent="0.25">
      <c r="B25" s="121">
        <v>11</v>
      </c>
      <c r="C25" s="129" t="s">
        <v>302</v>
      </c>
      <c r="D25" s="690">
        <v>0</v>
      </c>
      <c r="E25" s="124"/>
    </row>
    <row r="26" spans="2:5" ht="24" x14ac:dyDescent="0.25">
      <c r="B26" s="121">
        <v>12</v>
      </c>
      <c r="C26" s="129" t="s">
        <v>303</v>
      </c>
      <c r="D26" s="690">
        <v>0</v>
      </c>
      <c r="E26" s="124"/>
    </row>
    <row r="27" spans="2:5" ht="24" x14ac:dyDescent="0.25">
      <c r="B27" s="121">
        <v>13</v>
      </c>
      <c r="C27" s="129" t="s">
        <v>304</v>
      </c>
      <c r="D27" s="690">
        <v>0</v>
      </c>
      <c r="E27" s="124"/>
    </row>
    <row r="28" spans="2:5" ht="24" x14ac:dyDescent="0.25">
      <c r="B28" s="121">
        <v>14</v>
      </c>
      <c r="C28" s="129" t="s">
        <v>305</v>
      </c>
      <c r="D28" s="690">
        <v>0</v>
      </c>
      <c r="E28" s="124"/>
    </row>
    <row r="29" spans="2:5" x14ac:dyDescent="0.25">
      <c r="B29" s="121">
        <v>15</v>
      </c>
      <c r="C29" s="129" t="s">
        <v>306</v>
      </c>
      <c r="D29" s="690">
        <v>0</v>
      </c>
      <c r="E29" s="124"/>
    </row>
    <row r="30" spans="2:5" ht="24" x14ac:dyDescent="0.25">
      <c r="B30" s="121">
        <v>16</v>
      </c>
      <c r="C30" s="129" t="s">
        <v>307</v>
      </c>
      <c r="D30" s="690">
        <v>0</v>
      </c>
      <c r="E30" s="124"/>
    </row>
    <row r="31" spans="2:5" ht="48" x14ac:dyDescent="0.25">
      <c r="B31" s="121">
        <v>17</v>
      </c>
      <c r="C31" s="129" t="s">
        <v>308</v>
      </c>
      <c r="D31" s="690">
        <v>0</v>
      </c>
      <c r="E31" s="124"/>
    </row>
    <row r="32" spans="2:5" ht="48" x14ac:dyDescent="0.25">
      <c r="B32" s="121">
        <v>18</v>
      </c>
      <c r="C32" s="129" t="s">
        <v>309</v>
      </c>
      <c r="D32" s="690">
        <v>-5236248.24</v>
      </c>
      <c r="E32" s="124" t="s">
        <v>1737</v>
      </c>
    </row>
    <row r="33" spans="2:6" ht="48" x14ac:dyDescent="0.25">
      <c r="B33" s="121">
        <v>19</v>
      </c>
      <c r="C33" s="129" t="s">
        <v>310</v>
      </c>
      <c r="D33" s="690">
        <v>-4328074.5999999996</v>
      </c>
      <c r="E33" s="124" t="s">
        <v>1738</v>
      </c>
    </row>
    <row r="34" spans="2:6" x14ac:dyDescent="0.25">
      <c r="B34" s="121">
        <v>20</v>
      </c>
      <c r="C34" s="129" t="s">
        <v>25</v>
      </c>
      <c r="D34" s="690"/>
      <c r="E34" s="124"/>
    </row>
    <row r="35" spans="2:6" ht="24" x14ac:dyDescent="0.25">
      <c r="B35" s="121" t="s">
        <v>311</v>
      </c>
      <c r="C35" s="129" t="s">
        <v>312</v>
      </c>
      <c r="D35" s="690">
        <v>0</v>
      </c>
      <c r="E35" s="124"/>
    </row>
    <row r="36" spans="2:6" ht="24" x14ac:dyDescent="0.25">
      <c r="B36" s="121" t="s">
        <v>313</v>
      </c>
      <c r="C36" s="129" t="s">
        <v>314</v>
      </c>
      <c r="D36" s="690">
        <v>0</v>
      </c>
      <c r="E36" s="124"/>
    </row>
    <row r="37" spans="2:6" x14ac:dyDescent="0.25">
      <c r="B37" s="121" t="s">
        <v>315</v>
      </c>
      <c r="C37" s="125" t="s">
        <v>316</v>
      </c>
      <c r="D37" s="690">
        <v>0</v>
      </c>
      <c r="E37" s="124"/>
    </row>
    <row r="38" spans="2:6" x14ac:dyDescent="0.25">
      <c r="B38" s="121" t="s">
        <v>317</v>
      </c>
      <c r="C38" s="129" t="s">
        <v>318</v>
      </c>
      <c r="D38" s="690">
        <v>0</v>
      </c>
      <c r="E38" s="124"/>
    </row>
    <row r="39" spans="2:6" ht="36" x14ac:dyDescent="0.25">
      <c r="B39" s="121">
        <v>21</v>
      </c>
      <c r="C39" s="129" t="s">
        <v>319</v>
      </c>
      <c r="D39" s="690">
        <v>0</v>
      </c>
      <c r="E39" s="124"/>
    </row>
    <row r="40" spans="2:6" x14ac:dyDescent="0.25">
      <c r="B40" s="121">
        <v>22</v>
      </c>
      <c r="C40" s="129" t="s">
        <v>320</v>
      </c>
      <c r="D40" s="690">
        <v>0</v>
      </c>
      <c r="E40" s="124"/>
    </row>
    <row r="41" spans="2:6" ht="36" x14ac:dyDescent="0.25">
      <c r="B41" s="121">
        <v>23</v>
      </c>
      <c r="C41" s="129" t="s">
        <v>321</v>
      </c>
      <c r="D41" s="690">
        <v>0</v>
      </c>
      <c r="E41" s="124"/>
    </row>
    <row r="42" spans="2:6" x14ac:dyDescent="0.25">
      <c r="B42" s="121">
        <v>24</v>
      </c>
      <c r="C42" s="129" t="s">
        <v>25</v>
      </c>
      <c r="D42" s="690"/>
      <c r="E42" s="124"/>
    </row>
    <row r="43" spans="2:6" x14ac:dyDescent="0.25">
      <c r="B43" s="121">
        <v>25</v>
      </c>
      <c r="C43" s="129" t="s">
        <v>322</v>
      </c>
      <c r="D43" s="690">
        <v>0</v>
      </c>
      <c r="E43" s="124"/>
    </row>
    <row r="44" spans="2:6" x14ac:dyDescent="0.25">
      <c r="B44" s="121" t="s">
        <v>323</v>
      </c>
      <c r="C44" s="129" t="s">
        <v>324</v>
      </c>
      <c r="D44" s="690">
        <v>0</v>
      </c>
      <c r="E44" s="124"/>
    </row>
    <row r="45" spans="2:6" ht="48" x14ac:dyDescent="0.25">
      <c r="B45" s="121" t="s">
        <v>325</v>
      </c>
      <c r="C45" s="129" t="s">
        <v>326</v>
      </c>
      <c r="D45" s="690">
        <v>0</v>
      </c>
      <c r="E45" s="124"/>
    </row>
    <row r="46" spans="2:6" x14ac:dyDescent="0.25">
      <c r="B46" s="121">
        <v>26</v>
      </c>
      <c r="C46" s="129" t="s">
        <v>25</v>
      </c>
      <c r="D46" s="690"/>
      <c r="E46" s="124"/>
    </row>
    <row r="47" spans="2:6" ht="24" x14ac:dyDescent="0.25">
      <c r="B47" s="121">
        <v>27</v>
      </c>
      <c r="C47" s="129" t="s">
        <v>327</v>
      </c>
      <c r="D47" s="690">
        <v>0</v>
      </c>
      <c r="E47" s="124"/>
      <c r="F47" s="130"/>
    </row>
    <row r="48" spans="2:6" x14ac:dyDescent="0.25">
      <c r="B48" s="121" t="s">
        <v>328</v>
      </c>
      <c r="C48" s="129" t="s">
        <v>329</v>
      </c>
      <c r="D48" s="690">
        <v>-1188545.5900000001</v>
      </c>
      <c r="E48" s="124"/>
      <c r="F48" s="130"/>
    </row>
    <row r="49" spans="2:5" x14ac:dyDescent="0.25">
      <c r="B49" s="121">
        <v>28</v>
      </c>
      <c r="C49" s="131" t="s">
        <v>330</v>
      </c>
      <c r="D49" s="690">
        <f>SUM(D21:D33,D35,D39,D40,D44:D45,D47:D48)</f>
        <v>-25354121.569999997</v>
      </c>
      <c r="E49" s="124"/>
    </row>
    <row r="50" spans="2:5" x14ac:dyDescent="0.25">
      <c r="B50" s="121">
        <v>29</v>
      </c>
      <c r="C50" s="131" t="s">
        <v>331</v>
      </c>
      <c r="D50" s="691">
        <v>256983831.58000001</v>
      </c>
      <c r="E50" s="124"/>
    </row>
    <row r="51" spans="2:5" x14ac:dyDescent="0.25">
      <c r="B51" s="895" t="s">
        <v>332</v>
      </c>
      <c r="C51" s="896"/>
      <c r="D51" s="896"/>
      <c r="E51" s="897"/>
    </row>
    <row r="52" spans="2:5" x14ac:dyDescent="0.25">
      <c r="B52" s="121">
        <v>30</v>
      </c>
      <c r="C52" s="129" t="s">
        <v>333</v>
      </c>
      <c r="D52" s="690">
        <v>35000000</v>
      </c>
      <c r="E52" s="124" t="s">
        <v>1739</v>
      </c>
    </row>
    <row r="53" spans="2:5" ht="24" x14ac:dyDescent="0.25">
      <c r="B53" s="121">
        <v>31</v>
      </c>
      <c r="C53" s="129" t="s">
        <v>335</v>
      </c>
      <c r="D53" s="690">
        <v>0</v>
      </c>
      <c r="E53" s="125"/>
    </row>
    <row r="54" spans="2:5" ht="24" x14ac:dyDescent="0.25">
      <c r="B54" s="121">
        <v>32</v>
      </c>
      <c r="C54" s="129" t="s">
        <v>336</v>
      </c>
      <c r="D54" s="690">
        <v>0</v>
      </c>
      <c r="E54" s="125"/>
    </row>
    <row r="55" spans="2:5" ht="24" x14ac:dyDescent="0.25">
      <c r="B55" s="121">
        <v>33</v>
      </c>
      <c r="C55" s="129" t="s">
        <v>337</v>
      </c>
      <c r="D55" s="690">
        <v>0</v>
      </c>
      <c r="E55" s="125"/>
    </row>
    <row r="56" spans="2:5" s="25" customFormat="1" ht="24" x14ac:dyDescent="0.25">
      <c r="B56" s="121" t="s">
        <v>338</v>
      </c>
      <c r="C56" s="129" t="s">
        <v>339</v>
      </c>
      <c r="D56" s="690">
        <v>0</v>
      </c>
      <c r="E56" s="125"/>
    </row>
    <row r="57" spans="2:5" s="25" customFormat="1" ht="24" x14ac:dyDescent="0.25">
      <c r="B57" s="121" t="s">
        <v>340</v>
      </c>
      <c r="C57" s="129" t="s">
        <v>341</v>
      </c>
      <c r="D57" s="690">
        <v>0</v>
      </c>
      <c r="E57" s="125"/>
    </row>
    <row r="58" spans="2:5" ht="36" x14ac:dyDescent="0.25">
      <c r="B58" s="121">
        <v>34</v>
      </c>
      <c r="C58" s="129" t="s">
        <v>342</v>
      </c>
      <c r="D58" s="690">
        <v>0</v>
      </c>
      <c r="E58" s="125"/>
    </row>
    <row r="59" spans="2:5" x14ac:dyDescent="0.25">
      <c r="B59" s="121">
        <v>35</v>
      </c>
      <c r="C59" s="129" t="s">
        <v>343</v>
      </c>
      <c r="D59" s="690">
        <v>0</v>
      </c>
      <c r="E59" s="125"/>
    </row>
    <row r="60" spans="2:5" x14ac:dyDescent="0.25">
      <c r="B60" s="126">
        <v>36</v>
      </c>
      <c r="C60" s="131" t="s">
        <v>344</v>
      </c>
      <c r="D60" s="691">
        <v>35000000</v>
      </c>
      <c r="E60" s="125"/>
    </row>
    <row r="61" spans="2:5" x14ac:dyDescent="0.25">
      <c r="B61" s="895" t="s">
        <v>345</v>
      </c>
      <c r="C61" s="896"/>
      <c r="D61" s="896"/>
      <c r="E61" s="897"/>
    </row>
    <row r="62" spans="2:5" ht="24" x14ac:dyDescent="0.25">
      <c r="B62" s="121">
        <v>37</v>
      </c>
      <c r="C62" s="129" t="s">
        <v>346</v>
      </c>
      <c r="D62" s="690">
        <v>0</v>
      </c>
      <c r="E62" s="125"/>
    </row>
    <row r="63" spans="2:5" ht="48" x14ac:dyDescent="0.25">
      <c r="B63" s="121">
        <v>38</v>
      </c>
      <c r="C63" s="129" t="s">
        <v>347</v>
      </c>
      <c r="D63" s="690">
        <v>0</v>
      </c>
      <c r="E63" s="125"/>
    </row>
    <row r="64" spans="2:5" ht="48" x14ac:dyDescent="0.25">
      <c r="B64" s="121">
        <v>39</v>
      </c>
      <c r="C64" s="129" t="s">
        <v>348</v>
      </c>
      <c r="D64" s="690">
        <v>0</v>
      </c>
      <c r="E64" s="125"/>
    </row>
    <row r="65" spans="1:5" ht="48" x14ac:dyDescent="0.25">
      <c r="B65" s="121">
        <v>40</v>
      </c>
      <c r="C65" s="129" t="s">
        <v>349</v>
      </c>
      <c r="D65" s="690">
        <v>0</v>
      </c>
      <c r="E65" s="125"/>
    </row>
    <row r="66" spans="1:5" x14ac:dyDescent="0.25">
      <c r="B66" s="121">
        <v>41</v>
      </c>
      <c r="C66" s="129" t="s">
        <v>25</v>
      </c>
      <c r="D66" s="690"/>
      <c r="E66" s="125"/>
    </row>
    <row r="67" spans="1:5" ht="17.100000000000001" customHeight="1" x14ac:dyDescent="0.25">
      <c r="B67" s="121">
        <v>42</v>
      </c>
      <c r="C67" s="129" t="s">
        <v>350</v>
      </c>
      <c r="D67" s="690">
        <v>0</v>
      </c>
      <c r="E67" s="125"/>
    </row>
    <row r="68" spans="1:5" x14ac:dyDescent="0.25">
      <c r="B68" s="121" t="s">
        <v>351</v>
      </c>
      <c r="C68" s="129" t="s">
        <v>352</v>
      </c>
      <c r="D68" s="690">
        <v>0</v>
      </c>
      <c r="E68" s="125"/>
    </row>
    <row r="69" spans="1:5" x14ac:dyDescent="0.25">
      <c r="B69" s="126">
        <v>43</v>
      </c>
      <c r="C69" s="131" t="s">
        <v>353</v>
      </c>
      <c r="D69" s="690">
        <f>SUM(D62:D65,D67:D68)</f>
        <v>0</v>
      </c>
      <c r="E69" s="125"/>
    </row>
    <row r="70" spans="1:5" x14ac:dyDescent="0.25">
      <c r="B70" s="126">
        <v>44</v>
      </c>
      <c r="C70" s="131" t="s">
        <v>354</v>
      </c>
      <c r="D70" s="691">
        <v>35000000</v>
      </c>
      <c r="E70" s="125"/>
    </row>
    <row r="71" spans="1:5" x14ac:dyDescent="0.25">
      <c r="B71" s="126">
        <v>45</v>
      </c>
      <c r="C71" s="131" t="s">
        <v>355</v>
      </c>
      <c r="D71" s="691">
        <v>291983831.57999998</v>
      </c>
      <c r="E71" s="125"/>
    </row>
    <row r="72" spans="1:5" x14ac:dyDescent="0.25">
      <c r="B72" s="895" t="s">
        <v>356</v>
      </c>
      <c r="C72" s="896"/>
      <c r="D72" s="896"/>
      <c r="E72" s="897"/>
    </row>
    <row r="73" spans="1:5" x14ac:dyDescent="0.25">
      <c r="B73" s="121">
        <v>46</v>
      </c>
      <c r="C73" s="129" t="s">
        <v>333</v>
      </c>
      <c r="D73" s="690">
        <v>75000000</v>
      </c>
      <c r="E73" s="125"/>
    </row>
    <row r="74" spans="1:5" ht="36" x14ac:dyDescent="0.25">
      <c r="B74" s="121">
        <v>47</v>
      </c>
      <c r="C74" s="129" t="s">
        <v>357</v>
      </c>
      <c r="D74" s="690">
        <v>0</v>
      </c>
      <c r="E74" s="125"/>
    </row>
    <row r="75" spans="1:5" s="25" customFormat="1" ht="24" x14ac:dyDescent="0.25">
      <c r="A75" s="3"/>
      <c r="B75" s="121" t="s">
        <v>358</v>
      </c>
      <c r="C75" s="129" t="s">
        <v>359</v>
      </c>
      <c r="D75" s="690">
        <v>0</v>
      </c>
      <c r="E75" s="125"/>
    </row>
    <row r="76" spans="1:5" s="25" customFormat="1" ht="24" x14ac:dyDescent="0.25">
      <c r="A76" s="3"/>
      <c r="B76" s="121" t="s">
        <v>360</v>
      </c>
      <c r="C76" s="129" t="s">
        <v>361</v>
      </c>
      <c r="D76" s="690">
        <v>0</v>
      </c>
      <c r="E76" s="125"/>
    </row>
    <row r="77" spans="1:5" ht="36" x14ac:dyDescent="0.25">
      <c r="B77" s="121">
        <v>48</v>
      </c>
      <c r="C77" s="129" t="s">
        <v>362</v>
      </c>
      <c r="D77" s="690">
        <v>0</v>
      </c>
      <c r="E77" s="125"/>
    </row>
    <row r="78" spans="1:5" x14ac:dyDescent="0.25">
      <c r="B78" s="121">
        <v>49</v>
      </c>
      <c r="C78" s="129" t="s">
        <v>363</v>
      </c>
      <c r="D78" s="690">
        <v>0</v>
      </c>
      <c r="E78" s="125"/>
    </row>
    <row r="79" spans="1:5" x14ac:dyDescent="0.25">
      <c r="B79" s="121">
        <v>50</v>
      </c>
      <c r="C79" s="129" t="s">
        <v>364</v>
      </c>
      <c r="D79" s="690">
        <v>0</v>
      </c>
      <c r="E79" s="125"/>
    </row>
    <row r="80" spans="1:5" x14ac:dyDescent="0.25">
      <c r="B80" s="126">
        <v>51</v>
      </c>
      <c r="C80" s="131" t="s">
        <v>365</v>
      </c>
      <c r="D80" s="691">
        <v>75000000</v>
      </c>
      <c r="E80" s="128"/>
    </row>
    <row r="81" spans="2:5" x14ac:dyDescent="0.25">
      <c r="B81" s="895" t="s">
        <v>366</v>
      </c>
      <c r="C81" s="896"/>
      <c r="D81" s="896"/>
      <c r="E81" s="897"/>
    </row>
    <row r="82" spans="2:5" ht="24" x14ac:dyDescent="0.25">
      <c r="B82" s="121">
        <v>52</v>
      </c>
      <c r="C82" s="129" t="s">
        <v>367</v>
      </c>
      <c r="D82" s="690">
        <v>0</v>
      </c>
      <c r="E82" s="125"/>
    </row>
    <row r="83" spans="2:5" ht="48" x14ac:dyDescent="0.25">
      <c r="B83" s="121">
        <v>53</v>
      </c>
      <c r="C83" s="129" t="s">
        <v>368</v>
      </c>
      <c r="D83" s="690">
        <v>0</v>
      </c>
      <c r="E83" s="125"/>
    </row>
    <row r="84" spans="2:5" ht="60" x14ac:dyDescent="0.25">
      <c r="B84" s="121">
        <v>54</v>
      </c>
      <c r="C84" s="129" t="s">
        <v>369</v>
      </c>
      <c r="D84" s="690">
        <v>0</v>
      </c>
      <c r="E84" s="125"/>
    </row>
    <row r="85" spans="2:5" x14ac:dyDescent="0.25">
      <c r="B85" s="121" t="s">
        <v>370</v>
      </c>
      <c r="C85" s="129" t="s">
        <v>25</v>
      </c>
      <c r="D85" s="690"/>
      <c r="E85" s="125"/>
    </row>
    <row r="86" spans="2:5" ht="48" x14ac:dyDescent="0.25">
      <c r="B86" s="121">
        <v>55</v>
      </c>
      <c r="C86" s="129" t="s">
        <v>371</v>
      </c>
      <c r="D86" s="690">
        <v>0</v>
      </c>
      <c r="E86" s="125"/>
    </row>
    <row r="87" spans="2:5" x14ac:dyDescent="0.25">
      <c r="B87" s="121">
        <v>56</v>
      </c>
      <c r="C87" s="129" t="s">
        <v>25</v>
      </c>
      <c r="D87" s="690"/>
      <c r="E87" s="125"/>
    </row>
    <row r="88" spans="2:5" ht="24" x14ac:dyDescent="0.25">
      <c r="B88" s="121" t="s">
        <v>372</v>
      </c>
      <c r="C88" s="125" t="s">
        <v>373</v>
      </c>
      <c r="D88" s="690">
        <v>0</v>
      </c>
      <c r="E88" s="125"/>
    </row>
    <row r="89" spans="2:5" x14ac:dyDescent="0.25">
      <c r="B89" s="121" t="s">
        <v>374</v>
      </c>
      <c r="C89" s="125" t="s">
        <v>375</v>
      </c>
      <c r="D89" s="690">
        <v>0</v>
      </c>
      <c r="E89" s="125"/>
    </row>
    <row r="90" spans="2:5" x14ac:dyDescent="0.25">
      <c r="B90" s="126">
        <v>57</v>
      </c>
      <c r="C90" s="128" t="s">
        <v>376</v>
      </c>
      <c r="D90" s="690">
        <f>SUM(D82:D84,D86,D88:D89)</f>
        <v>0</v>
      </c>
      <c r="E90" s="125"/>
    </row>
    <row r="91" spans="2:5" x14ac:dyDescent="0.25">
      <c r="B91" s="126">
        <v>58</v>
      </c>
      <c r="C91" s="128" t="s">
        <v>377</v>
      </c>
      <c r="D91" s="691">
        <v>75000000</v>
      </c>
      <c r="E91" s="125"/>
    </row>
    <row r="92" spans="2:5" x14ac:dyDescent="0.25">
      <c r="B92" s="126">
        <v>59</v>
      </c>
      <c r="C92" s="128" t="s">
        <v>378</v>
      </c>
      <c r="D92" s="691">
        <v>366983831.57999998</v>
      </c>
      <c r="E92" s="125"/>
    </row>
    <row r="93" spans="2:5" x14ac:dyDescent="0.25">
      <c r="B93" s="126">
        <v>60</v>
      </c>
      <c r="C93" s="128" t="s">
        <v>379</v>
      </c>
      <c r="D93" s="691">
        <v>1928772515.5043499</v>
      </c>
      <c r="E93" s="128"/>
    </row>
    <row r="94" spans="2:5" x14ac:dyDescent="0.25">
      <c r="B94" s="895" t="s">
        <v>380</v>
      </c>
      <c r="C94" s="896"/>
      <c r="D94" s="896"/>
      <c r="E94" s="897"/>
    </row>
    <row r="95" spans="2:5" x14ac:dyDescent="0.25">
      <c r="B95" s="121">
        <v>61</v>
      </c>
      <c r="C95" s="129" t="s">
        <v>381</v>
      </c>
      <c r="D95" s="682">
        <v>0.13323699999999999</v>
      </c>
      <c r="E95" s="124" t="s">
        <v>1740</v>
      </c>
    </row>
    <row r="96" spans="2:5" x14ac:dyDescent="0.25">
      <c r="B96" s="121">
        <v>62</v>
      </c>
      <c r="C96" s="129" t="s">
        <v>382</v>
      </c>
      <c r="D96" s="682">
        <v>0.15138299999999999</v>
      </c>
      <c r="E96" s="124" t="s">
        <v>1741</v>
      </c>
    </row>
    <row r="97" spans="2:8" x14ac:dyDescent="0.25">
      <c r="B97" s="121">
        <v>63</v>
      </c>
      <c r="C97" s="129" t="s">
        <v>383</v>
      </c>
      <c r="D97" s="682">
        <v>0.19026799999999999</v>
      </c>
      <c r="E97" s="124" t="s">
        <v>1742</v>
      </c>
    </row>
    <row r="98" spans="2:8" ht="14.65" customHeight="1" x14ac:dyDescent="0.25">
      <c r="B98" s="121">
        <v>64</v>
      </c>
      <c r="C98" s="129" t="s">
        <v>384</v>
      </c>
      <c r="D98" s="682">
        <v>8.4200999999999998E-2</v>
      </c>
      <c r="E98" s="124" t="s">
        <v>1743</v>
      </c>
    </row>
    <row r="99" spans="2:8" ht="17.649999999999999" customHeight="1" x14ac:dyDescent="0.25">
      <c r="B99" s="121">
        <v>65</v>
      </c>
      <c r="C99" s="125" t="s">
        <v>385</v>
      </c>
      <c r="D99" s="682">
        <v>2.500000000000013E-2</v>
      </c>
      <c r="E99" s="124" t="s">
        <v>1744</v>
      </c>
    </row>
    <row r="100" spans="2:8" x14ac:dyDescent="0.25">
      <c r="B100" s="121">
        <v>66</v>
      </c>
      <c r="C100" s="125" t="s">
        <v>386</v>
      </c>
      <c r="D100" s="682">
        <v>1.0000000002569768E-6</v>
      </c>
      <c r="E100" s="124" t="s">
        <v>1745</v>
      </c>
    </row>
    <row r="101" spans="2:8" x14ac:dyDescent="0.25">
      <c r="B101" s="121">
        <v>67</v>
      </c>
      <c r="C101" s="125" t="s">
        <v>387</v>
      </c>
      <c r="D101" s="682">
        <v>0</v>
      </c>
      <c r="E101" s="124" t="s">
        <v>1746</v>
      </c>
    </row>
    <row r="102" spans="2:8" ht="24" x14ac:dyDescent="0.25">
      <c r="B102" s="121" t="s">
        <v>388</v>
      </c>
      <c r="C102" s="129" t="s">
        <v>389</v>
      </c>
      <c r="D102" s="682">
        <v>1.000000000000026E-2</v>
      </c>
      <c r="E102" s="124" t="s">
        <v>1747</v>
      </c>
    </row>
    <row r="103" spans="2:8" ht="24" x14ac:dyDescent="0.25">
      <c r="B103" s="121" t="s">
        <v>390</v>
      </c>
      <c r="C103" s="129" t="s">
        <v>391</v>
      </c>
      <c r="D103" s="682">
        <v>4.2000000000000023E-3</v>
      </c>
      <c r="E103" s="124" t="s">
        <v>1748</v>
      </c>
    </row>
    <row r="104" spans="2:8" ht="24" x14ac:dyDescent="0.25">
      <c r="B104" s="121">
        <v>68</v>
      </c>
      <c r="C104" s="131" t="s">
        <v>392</v>
      </c>
      <c r="D104" s="682">
        <v>8.8236983373750369E-2</v>
      </c>
      <c r="E104" s="124"/>
    </row>
    <row r="105" spans="2:8" x14ac:dyDescent="0.25">
      <c r="B105" s="895" t="s">
        <v>393</v>
      </c>
      <c r="C105" s="896"/>
      <c r="D105" s="896"/>
      <c r="E105" s="897"/>
    </row>
    <row r="106" spans="2:8" x14ac:dyDescent="0.25">
      <c r="B106" s="121">
        <v>69</v>
      </c>
      <c r="C106" s="132" t="s">
        <v>394</v>
      </c>
      <c r="D106" s="123"/>
      <c r="E106" s="125"/>
    </row>
    <row r="107" spans="2:8" x14ac:dyDescent="0.25">
      <c r="B107" s="121">
        <v>70</v>
      </c>
      <c r="C107" s="132" t="s">
        <v>394</v>
      </c>
      <c r="D107" s="123"/>
      <c r="E107" s="125"/>
    </row>
    <row r="108" spans="2:8" x14ac:dyDescent="0.25">
      <c r="B108" s="121">
        <v>71</v>
      </c>
      <c r="C108" s="132" t="s">
        <v>394</v>
      </c>
      <c r="D108" s="123"/>
      <c r="E108" s="125"/>
    </row>
    <row r="109" spans="2:8" x14ac:dyDescent="0.25">
      <c r="B109" s="895" t="s">
        <v>395</v>
      </c>
      <c r="C109" s="896"/>
      <c r="D109" s="896"/>
      <c r="E109" s="897"/>
    </row>
    <row r="110" spans="2:8" ht="32.25" customHeight="1" x14ac:dyDescent="0.25">
      <c r="B110" s="901">
        <v>72</v>
      </c>
      <c r="C110" s="904" t="s">
        <v>396</v>
      </c>
      <c r="D110" s="910">
        <v>-5236248.24</v>
      </c>
      <c r="E110" s="907" t="s">
        <v>1749</v>
      </c>
      <c r="H110"/>
    </row>
    <row r="111" spans="2:8" ht="11.1" customHeight="1" x14ac:dyDescent="0.25">
      <c r="B111" s="902"/>
      <c r="C111" s="905"/>
      <c r="D111" s="911"/>
      <c r="E111" s="908"/>
    </row>
    <row r="112" spans="2:8" ht="0.95" customHeight="1" x14ac:dyDescent="0.25">
      <c r="B112" s="903"/>
      <c r="C112" s="906"/>
      <c r="D112" s="690"/>
      <c r="E112" s="909"/>
    </row>
    <row r="113" spans="2:5" ht="48" x14ac:dyDescent="0.25">
      <c r="B113" s="121">
        <v>73</v>
      </c>
      <c r="C113" s="129" t="s">
        <v>397</v>
      </c>
      <c r="D113" s="690">
        <v>-4003074.5999999996</v>
      </c>
      <c r="E113" s="124" t="s">
        <v>1750</v>
      </c>
    </row>
    <row r="114" spans="2:5" x14ac:dyDescent="0.25">
      <c r="B114" s="121">
        <v>74</v>
      </c>
      <c r="C114" s="129" t="s">
        <v>25</v>
      </c>
      <c r="D114" s="690"/>
      <c r="E114" s="125"/>
    </row>
    <row r="115" spans="2:5" ht="29.1" customHeight="1" x14ac:dyDescent="0.25">
      <c r="B115" s="121">
        <v>75</v>
      </c>
      <c r="C115" s="129" t="s">
        <v>398</v>
      </c>
      <c r="D115" s="690">
        <v>0</v>
      </c>
      <c r="E115" s="125"/>
    </row>
    <row r="116" spans="2:5" x14ac:dyDescent="0.25">
      <c r="B116" s="895" t="s">
        <v>399</v>
      </c>
      <c r="C116" s="896"/>
      <c r="D116" s="896"/>
      <c r="E116" s="897"/>
    </row>
    <row r="117" spans="2:5" ht="24" x14ac:dyDescent="0.25">
      <c r="B117" s="121">
        <v>76</v>
      </c>
      <c r="C117" s="129" t="s">
        <v>400</v>
      </c>
      <c r="D117" s="690">
        <v>19166167.550000001</v>
      </c>
      <c r="E117" s="124" t="s">
        <v>1751</v>
      </c>
    </row>
    <row r="118" spans="2:5" ht="24" x14ac:dyDescent="0.25">
      <c r="B118" s="121">
        <v>77</v>
      </c>
      <c r="C118" s="129" t="s">
        <v>401</v>
      </c>
      <c r="D118" s="690">
        <v>0</v>
      </c>
      <c r="E118" s="125"/>
    </row>
    <row r="119" spans="2:5" ht="24" x14ac:dyDescent="0.25">
      <c r="B119" s="121">
        <v>78</v>
      </c>
      <c r="C119" s="129" t="s">
        <v>402</v>
      </c>
      <c r="D119" s="123" t="s">
        <v>1668</v>
      </c>
      <c r="E119" s="125"/>
    </row>
    <row r="120" spans="2:5" ht="18.95" customHeight="1" x14ac:dyDescent="0.25">
      <c r="B120" s="121">
        <v>79</v>
      </c>
      <c r="C120" s="129" t="s">
        <v>403</v>
      </c>
      <c r="D120" s="123" t="s">
        <v>1668</v>
      </c>
      <c r="E120" s="125"/>
    </row>
    <row r="121" spans="2:5" x14ac:dyDescent="0.25">
      <c r="B121" s="898" t="s">
        <v>404</v>
      </c>
      <c r="C121" s="899"/>
      <c r="D121" s="899"/>
      <c r="E121" s="900"/>
    </row>
    <row r="122" spans="2:5" x14ac:dyDescent="0.25">
      <c r="B122" s="121">
        <v>80</v>
      </c>
      <c r="C122" s="129" t="s">
        <v>405</v>
      </c>
      <c r="D122" s="129"/>
      <c r="E122" s="125"/>
    </row>
    <row r="123" spans="2:5" ht="24" x14ac:dyDescent="0.25">
      <c r="B123" s="121">
        <v>81</v>
      </c>
      <c r="C123" s="129" t="s">
        <v>406</v>
      </c>
      <c r="D123" s="129"/>
      <c r="E123" s="125" t="s">
        <v>157</v>
      </c>
    </row>
    <row r="124" spans="2:5" x14ac:dyDescent="0.25">
      <c r="B124" s="121">
        <v>82</v>
      </c>
      <c r="C124" s="129" t="s">
        <v>407</v>
      </c>
      <c r="D124" s="122"/>
      <c r="E124" s="125"/>
    </row>
    <row r="125" spans="2:5" ht="24" x14ac:dyDescent="0.25">
      <c r="B125" s="121">
        <v>83</v>
      </c>
      <c r="C125" s="129" t="s">
        <v>408</v>
      </c>
      <c r="D125" s="122"/>
      <c r="E125" s="125"/>
    </row>
    <row r="126" spans="2:5" x14ac:dyDescent="0.25">
      <c r="B126" s="121">
        <v>84</v>
      </c>
      <c r="C126" s="129" t="s">
        <v>409</v>
      </c>
      <c r="D126" s="122"/>
      <c r="E126" s="125"/>
    </row>
    <row r="127" spans="2:5" ht="18.600000000000001" customHeight="1" x14ac:dyDescent="0.25">
      <c r="B127" s="121">
        <v>85</v>
      </c>
      <c r="C127" s="129" t="s">
        <v>410</v>
      </c>
      <c r="D127" s="122"/>
      <c r="E127" s="125"/>
    </row>
    <row r="128" spans="2:5" x14ac:dyDescent="0.25">
      <c r="B128" s="133"/>
    </row>
    <row r="129" spans="2:2" x14ac:dyDescent="0.25">
      <c r="B129" s="133"/>
    </row>
    <row r="130" spans="2:2" x14ac:dyDescent="0.25">
      <c r="B130" s="134"/>
    </row>
    <row r="131" spans="2:2" x14ac:dyDescent="0.25">
      <c r="B131" s="134"/>
    </row>
    <row r="132" spans="2:2" x14ac:dyDescent="0.25">
      <c r="B132" s="134"/>
    </row>
    <row r="133" spans="2:2" x14ac:dyDescent="0.25">
      <c r="B133" s="134"/>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E110:E112"/>
    <mergeCell ref="D110:D111"/>
  </mergeCell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D471-9D0D-4678-9AC8-6287DFF218D9}">
  <sheetPr>
    <pageSetUpPr fitToPage="1"/>
  </sheetPr>
  <dimension ref="B1:T39"/>
  <sheetViews>
    <sheetView showGridLines="0" zoomScale="85" zoomScaleNormal="85" zoomScalePageLayoutView="90" workbookViewId="0">
      <selection activeCell="X9" sqref="X9"/>
    </sheetView>
    <sheetView workbookViewId="1"/>
  </sheetViews>
  <sheetFormatPr defaultColWidth="9" defaultRowHeight="15" x14ac:dyDescent="0.25"/>
  <cols>
    <col min="1" max="2" width="9" style="1"/>
    <col min="3" max="3" width="53" style="1" customWidth="1"/>
    <col min="4" max="4" width="39.7109375" style="1" customWidth="1"/>
    <col min="5" max="5" width="37.140625" style="1" customWidth="1"/>
    <col min="6" max="6" width="20.42578125" style="1" customWidth="1"/>
    <col min="7" max="16384" width="9" style="1"/>
  </cols>
  <sheetData>
    <row r="1" spans="2:20" ht="15.75" x14ac:dyDescent="0.25">
      <c r="C1" s="135"/>
    </row>
    <row r="2" spans="2:20" ht="18.75" x14ac:dyDescent="0.25">
      <c r="B2" s="136" t="s">
        <v>277</v>
      </c>
    </row>
    <row r="3" spans="2:20" ht="15" customHeight="1" x14ac:dyDescent="0.25">
      <c r="B3" s="915" t="s">
        <v>411</v>
      </c>
      <c r="C3" s="915"/>
      <c r="D3" s="915"/>
      <c r="E3" s="915"/>
      <c r="F3" s="915"/>
      <c r="G3" s="737"/>
      <c r="H3" s="737"/>
      <c r="I3" s="737"/>
      <c r="J3" s="737"/>
      <c r="K3" s="737"/>
      <c r="L3" s="737"/>
      <c r="M3" s="737"/>
      <c r="N3" s="737"/>
      <c r="O3" s="737"/>
      <c r="P3" s="737"/>
      <c r="Q3" s="737"/>
      <c r="R3" s="737"/>
      <c r="S3" s="737"/>
      <c r="T3" s="737"/>
    </row>
    <row r="4" spans="2:20" x14ac:dyDescent="0.25">
      <c r="B4" s="915"/>
      <c r="C4" s="915"/>
      <c r="D4" s="915"/>
      <c r="E4" s="915"/>
      <c r="F4" s="915"/>
      <c r="G4" s="737"/>
      <c r="H4" s="737"/>
      <c r="I4" s="737"/>
      <c r="J4" s="737"/>
      <c r="K4" s="737"/>
      <c r="L4" s="737"/>
      <c r="M4" s="737"/>
      <c r="N4" s="737"/>
      <c r="O4" s="737"/>
      <c r="P4" s="737"/>
      <c r="Q4" s="737"/>
      <c r="R4" s="737"/>
      <c r="S4" s="737"/>
      <c r="T4" s="737"/>
    </row>
    <row r="5" spans="2:20" x14ac:dyDescent="0.25">
      <c r="B5" s="915"/>
      <c r="C5" s="915"/>
      <c r="D5" s="915"/>
      <c r="E5" s="915"/>
      <c r="F5" s="915"/>
      <c r="G5" s="737"/>
      <c r="H5" s="737"/>
      <c r="I5" s="737"/>
      <c r="J5" s="737"/>
      <c r="K5" s="737"/>
      <c r="L5" s="737"/>
      <c r="M5" s="737"/>
      <c r="N5" s="737"/>
      <c r="O5" s="737"/>
      <c r="P5" s="737"/>
      <c r="Q5" s="737"/>
      <c r="R5" s="737"/>
      <c r="S5" s="737"/>
      <c r="T5" s="737"/>
    </row>
    <row r="6" spans="2:20" x14ac:dyDescent="0.25">
      <c r="D6" s="739" t="s">
        <v>7</v>
      </c>
      <c r="E6" s="739" t="s">
        <v>8</v>
      </c>
      <c r="F6" s="739" t="s">
        <v>9</v>
      </c>
    </row>
    <row r="7" spans="2:20" ht="30" x14ac:dyDescent="0.25">
      <c r="C7" s="137"/>
      <c r="D7" s="138" t="s">
        <v>412</v>
      </c>
      <c r="E7" s="138" t="s">
        <v>413</v>
      </c>
      <c r="F7" s="138" t="s">
        <v>414</v>
      </c>
    </row>
    <row r="8" spans="2:20" x14ac:dyDescent="0.25">
      <c r="C8" s="137"/>
      <c r="D8" s="138" t="s">
        <v>415</v>
      </c>
      <c r="E8" s="138" t="s">
        <v>415</v>
      </c>
      <c r="F8" s="138"/>
    </row>
    <row r="9" spans="2:20" ht="30" customHeight="1" x14ac:dyDescent="0.25">
      <c r="B9" s="916" t="s">
        <v>416</v>
      </c>
      <c r="C9" s="917"/>
      <c r="D9" s="917"/>
      <c r="E9" s="917"/>
      <c r="F9" s="918"/>
    </row>
    <row r="10" spans="2:20" x14ac:dyDescent="0.25">
      <c r="B10" s="139">
        <v>1</v>
      </c>
      <c r="C10" s="738" t="s">
        <v>1752</v>
      </c>
      <c r="D10" s="738">
        <v>3874284</v>
      </c>
      <c r="E10" s="738">
        <v>3874284</v>
      </c>
      <c r="F10" s="739"/>
    </row>
    <row r="11" spans="2:20" x14ac:dyDescent="0.25">
      <c r="B11" s="139">
        <v>2</v>
      </c>
      <c r="C11" s="738" t="s">
        <v>1753</v>
      </c>
      <c r="D11" s="738">
        <v>106838</v>
      </c>
      <c r="E11" s="738">
        <v>106838</v>
      </c>
      <c r="F11" s="739"/>
    </row>
    <row r="12" spans="2:20" x14ac:dyDescent="0.25">
      <c r="B12" s="139">
        <v>3</v>
      </c>
      <c r="C12" s="738" t="s">
        <v>1754</v>
      </c>
      <c r="D12" s="738">
        <v>6188</v>
      </c>
      <c r="E12" s="738">
        <v>6188</v>
      </c>
      <c r="F12" s="739"/>
    </row>
    <row r="13" spans="2:20" x14ac:dyDescent="0.25">
      <c r="B13" s="139">
        <v>4</v>
      </c>
      <c r="C13" s="738" t="s">
        <v>1755</v>
      </c>
      <c r="D13" s="738">
        <v>135855</v>
      </c>
      <c r="E13" s="738">
        <v>135855</v>
      </c>
      <c r="F13" s="739"/>
    </row>
    <row r="14" spans="2:20" x14ac:dyDescent="0.25">
      <c r="B14" s="139">
        <v>5</v>
      </c>
      <c r="C14" s="738" t="s">
        <v>1756</v>
      </c>
      <c r="D14" s="738">
        <v>2677160</v>
      </c>
      <c r="E14" s="738">
        <v>2677160</v>
      </c>
      <c r="F14" s="739"/>
    </row>
    <row r="15" spans="2:20" x14ac:dyDescent="0.25">
      <c r="B15" s="139">
        <v>6</v>
      </c>
      <c r="C15" s="738" t="s">
        <v>1757</v>
      </c>
      <c r="D15" s="738">
        <v>9752</v>
      </c>
      <c r="E15" s="738">
        <v>9752</v>
      </c>
      <c r="F15" s="739"/>
    </row>
    <row r="16" spans="2:20" x14ac:dyDescent="0.25">
      <c r="B16" s="139">
        <v>7</v>
      </c>
      <c r="C16" s="738" t="s">
        <v>1758</v>
      </c>
      <c r="D16" s="738">
        <v>2236</v>
      </c>
      <c r="E16" s="738">
        <v>2236</v>
      </c>
      <c r="F16" s="739"/>
    </row>
    <row r="17" spans="2:6" x14ac:dyDescent="0.25">
      <c r="B17" s="139">
        <v>8</v>
      </c>
      <c r="C17" s="738" t="s">
        <v>1605</v>
      </c>
      <c r="D17" s="738">
        <v>3471</v>
      </c>
      <c r="E17" s="738">
        <v>3471</v>
      </c>
      <c r="F17" s="739"/>
    </row>
    <row r="18" spans="2:6" x14ac:dyDescent="0.25">
      <c r="B18" s="139">
        <v>9</v>
      </c>
      <c r="C18" s="738" t="s">
        <v>1759</v>
      </c>
      <c r="D18" s="738">
        <v>5236</v>
      </c>
      <c r="E18" s="738">
        <v>5236</v>
      </c>
      <c r="F18" s="739"/>
    </row>
    <row r="19" spans="2:6" x14ac:dyDescent="0.25">
      <c r="B19" s="139">
        <v>10</v>
      </c>
      <c r="C19" s="738" t="s">
        <v>1760</v>
      </c>
      <c r="D19" s="738">
        <v>4517</v>
      </c>
      <c r="E19" s="738">
        <v>4517</v>
      </c>
      <c r="F19" s="739"/>
    </row>
    <row r="20" spans="2:6" x14ac:dyDescent="0.25">
      <c r="B20" s="139">
        <v>11</v>
      </c>
      <c r="C20" s="738" t="s">
        <v>1761</v>
      </c>
      <c r="D20" s="738">
        <v>3957</v>
      </c>
      <c r="E20" s="738">
        <v>3957</v>
      </c>
      <c r="F20" s="739"/>
    </row>
    <row r="21" spans="2:6" x14ac:dyDescent="0.25">
      <c r="B21" s="139">
        <v>12</v>
      </c>
      <c r="C21" s="738" t="s">
        <v>1762</v>
      </c>
      <c r="D21" s="738">
        <v>11825</v>
      </c>
      <c r="E21" s="738">
        <v>11825</v>
      </c>
      <c r="F21" s="739"/>
    </row>
    <row r="22" spans="2:6" x14ac:dyDescent="0.25">
      <c r="B22" s="139">
        <v>13</v>
      </c>
      <c r="C22" s="738" t="s">
        <v>1763</v>
      </c>
      <c r="D22" s="738">
        <v>3614</v>
      </c>
      <c r="E22" s="738">
        <v>3614</v>
      </c>
      <c r="F22" s="739"/>
    </row>
    <row r="23" spans="2:6" x14ac:dyDescent="0.25">
      <c r="B23" s="139">
        <v>14</v>
      </c>
      <c r="C23" s="141" t="s">
        <v>417</v>
      </c>
      <c r="D23" s="800">
        <v>6844933</v>
      </c>
      <c r="E23" s="800">
        <v>6844933</v>
      </c>
      <c r="F23" s="739"/>
    </row>
    <row r="24" spans="2:6" ht="30" customHeight="1" x14ac:dyDescent="0.25">
      <c r="B24" s="916" t="s">
        <v>418</v>
      </c>
      <c r="C24" s="917"/>
      <c r="D24" s="917"/>
      <c r="E24" s="917"/>
      <c r="F24" s="918"/>
    </row>
    <row r="25" spans="2:6" x14ac:dyDescent="0.25">
      <c r="B25" s="139">
        <v>1</v>
      </c>
      <c r="C25" s="738" t="s">
        <v>1764</v>
      </c>
      <c r="D25" s="738">
        <v>197461</v>
      </c>
      <c r="E25" s="738">
        <v>197461</v>
      </c>
      <c r="F25" s="739"/>
    </row>
    <row r="26" spans="2:6" x14ac:dyDescent="0.25">
      <c r="B26" s="139">
        <v>2</v>
      </c>
      <c r="C26" s="738" t="s">
        <v>1765</v>
      </c>
      <c r="D26" s="738">
        <v>5807617</v>
      </c>
      <c r="E26" s="738">
        <v>5807617</v>
      </c>
      <c r="F26" s="739"/>
    </row>
    <row r="27" spans="2:6" x14ac:dyDescent="0.25">
      <c r="B27" s="139">
        <v>3</v>
      </c>
      <c r="C27" s="738" t="s">
        <v>1766</v>
      </c>
      <c r="D27" s="738">
        <v>349146</v>
      </c>
      <c r="E27" s="738">
        <v>349146</v>
      </c>
      <c r="F27" s="739"/>
    </row>
    <row r="28" spans="2:6" x14ac:dyDescent="0.25">
      <c r="B28" s="139">
        <v>4</v>
      </c>
      <c r="C28" s="738" t="s">
        <v>1767</v>
      </c>
      <c r="D28" s="738">
        <v>157</v>
      </c>
      <c r="E28" s="738">
        <v>157</v>
      </c>
      <c r="F28" s="739"/>
    </row>
    <row r="29" spans="2:6" x14ac:dyDescent="0.25">
      <c r="B29" s="139">
        <v>5</v>
      </c>
      <c r="C29" s="738" t="s">
        <v>1768</v>
      </c>
      <c r="D29" s="738">
        <v>55373</v>
      </c>
      <c r="E29" s="738">
        <v>55373</v>
      </c>
      <c r="F29" s="739"/>
    </row>
    <row r="30" spans="2:6" x14ac:dyDescent="0.25">
      <c r="B30" s="139">
        <v>6</v>
      </c>
      <c r="C30" s="738" t="s">
        <v>1769</v>
      </c>
      <c r="D30" s="738">
        <v>110378</v>
      </c>
      <c r="E30" s="738">
        <v>110378</v>
      </c>
      <c r="F30" s="739"/>
    </row>
    <row r="31" spans="2:6" x14ac:dyDescent="0.25">
      <c r="B31" s="139">
        <v>7</v>
      </c>
      <c r="C31" s="141" t="s">
        <v>419</v>
      </c>
      <c r="D31" s="800">
        <v>6520132</v>
      </c>
      <c r="E31" s="800">
        <v>6520132</v>
      </c>
      <c r="F31" s="739"/>
    </row>
    <row r="32" spans="2:6" ht="15" customHeight="1" x14ac:dyDescent="0.25">
      <c r="B32" s="142" t="s">
        <v>420</v>
      </c>
      <c r="C32" s="143"/>
      <c r="D32" s="144"/>
      <c r="E32" s="144"/>
      <c r="F32" s="145"/>
    </row>
    <row r="33" spans="2:6" x14ac:dyDescent="0.25">
      <c r="B33" s="139">
        <v>1</v>
      </c>
      <c r="C33" s="738" t="s">
        <v>1770</v>
      </c>
      <c r="D33" s="738">
        <v>29864</v>
      </c>
      <c r="E33" s="738">
        <v>29864</v>
      </c>
      <c r="F33" s="739"/>
    </row>
    <row r="34" spans="2:6" x14ac:dyDescent="0.25">
      <c r="B34" s="139">
        <v>2</v>
      </c>
      <c r="C34" s="140" t="s">
        <v>1771</v>
      </c>
      <c r="D34" s="738">
        <v>97361</v>
      </c>
      <c r="E34" s="738">
        <v>97361</v>
      </c>
      <c r="F34" s="739"/>
    </row>
    <row r="35" spans="2:6" x14ac:dyDescent="0.25">
      <c r="B35" s="139">
        <v>3</v>
      </c>
      <c r="C35" s="140" t="s">
        <v>1772</v>
      </c>
      <c r="D35" s="738">
        <v>4713</v>
      </c>
      <c r="E35" s="738">
        <v>4713</v>
      </c>
      <c r="F35" s="739"/>
    </row>
    <row r="36" spans="2:6" x14ac:dyDescent="0.25">
      <c r="B36" s="139">
        <v>4</v>
      </c>
      <c r="C36" s="738" t="s">
        <v>1773</v>
      </c>
      <c r="D36" s="738">
        <v>4733</v>
      </c>
      <c r="E36" s="738">
        <v>4733</v>
      </c>
      <c r="F36" s="739"/>
    </row>
    <row r="37" spans="2:6" x14ac:dyDescent="0.25">
      <c r="B37" s="139">
        <v>5</v>
      </c>
      <c r="C37" s="738" t="s">
        <v>1774</v>
      </c>
      <c r="D37" s="738">
        <v>179746</v>
      </c>
      <c r="E37" s="738">
        <v>179746</v>
      </c>
      <c r="F37" s="739"/>
    </row>
    <row r="38" spans="2:6" x14ac:dyDescent="0.25">
      <c r="B38" s="139">
        <v>6</v>
      </c>
      <c r="C38" s="738" t="s">
        <v>1775</v>
      </c>
      <c r="D38" s="738">
        <v>8384</v>
      </c>
      <c r="E38" s="738">
        <v>8384</v>
      </c>
      <c r="F38" s="739"/>
    </row>
    <row r="39" spans="2:6" x14ac:dyDescent="0.25">
      <c r="B39" s="139">
        <v>7</v>
      </c>
      <c r="C39" s="141" t="s">
        <v>421</v>
      </c>
      <c r="D39" s="800">
        <v>324801</v>
      </c>
      <c r="E39" s="800">
        <v>324801</v>
      </c>
      <c r="F39" s="739"/>
    </row>
  </sheetData>
  <mergeCells count="3">
    <mergeCell ref="B3:F5"/>
    <mergeCell ref="B9:F9"/>
    <mergeCell ref="B24:F24"/>
  </mergeCells>
  <pageMargins left="0.7" right="0.7" top="0.75" bottom="0.75" header="0.3" footer="0.3"/>
  <pageSetup paperSize="9" scale="60" orientation="landscape" r:id="rId1"/>
  <headerFooter>
    <oddHeader>&amp;CEN
Annex VII</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904A5-0218-4D12-80A4-03C384D5179C}">
  <sheetPr>
    <pageSetUpPr fitToPage="1"/>
  </sheetPr>
  <dimension ref="B2:D58"/>
  <sheetViews>
    <sheetView showGridLines="0" topLeftCell="A15" zoomScale="85" zoomScaleNormal="85" zoomScalePageLayoutView="90" workbookViewId="0">
      <selection activeCell="X9" sqref="X9"/>
    </sheetView>
    <sheetView zoomScale="85" zoomScaleNormal="85" workbookViewId="1"/>
  </sheetViews>
  <sheetFormatPr defaultColWidth="9" defaultRowHeight="15" x14ac:dyDescent="0.25"/>
  <cols>
    <col min="1" max="2" width="9" style="1"/>
    <col min="3" max="3" width="117.42578125" style="1" customWidth="1"/>
    <col min="4" max="4" width="43.85546875" style="1" customWidth="1"/>
    <col min="5" max="16384" width="9" style="1"/>
  </cols>
  <sheetData>
    <row r="2" spans="2:4" ht="18.75" x14ac:dyDescent="0.25">
      <c r="B2" s="48" t="s">
        <v>278</v>
      </c>
    </row>
    <row r="4" spans="2:4" x14ac:dyDescent="0.25">
      <c r="D4" s="146" t="s">
        <v>7</v>
      </c>
    </row>
    <row r="5" spans="2:4" ht="27" customHeight="1" x14ac:dyDescent="0.25">
      <c r="C5" s="147"/>
      <c r="D5" s="735" t="s">
        <v>422</v>
      </c>
    </row>
    <row r="6" spans="2:4" x14ac:dyDescent="0.25">
      <c r="B6" s="739">
        <v>1</v>
      </c>
      <c r="C6" s="740" t="s">
        <v>423</v>
      </c>
      <c r="D6" s="740" t="s">
        <v>1776</v>
      </c>
    </row>
    <row r="7" spans="2:4" x14ac:dyDescent="0.25">
      <c r="B7" s="739">
        <v>2</v>
      </c>
      <c r="C7" s="740" t="s">
        <v>424</v>
      </c>
      <c r="D7" s="740" t="s">
        <v>1777</v>
      </c>
    </row>
    <row r="8" spans="2:4" x14ac:dyDescent="0.25">
      <c r="B8" s="739" t="s">
        <v>425</v>
      </c>
      <c r="C8" s="740" t="s">
        <v>426</v>
      </c>
      <c r="D8" s="740" t="s">
        <v>1668</v>
      </c>
    </row>
    <row r="9" spans="2:4" x14ac:dyDescent="0.25">
      <c r="B9" s="739">
        <v>3</v>
      </c>
      <c r="C9" s="740" t="s">
        <v>427</v>
      </c>
      <c r="D9" s="740" t="s">
        <v>1778</v>
      </c>
    </row>
    <row r="10" spans="2:4" x14ac:dyDescent="0.25">
      <c r="B10" s="739" t="s">
        <v>428</v>
      </c>
      <c r="C10" s="740" t="s">
        <v>429</v>
      </c>
      <c r="D10" s="740" t="s">
        <v>1779</v>
      </c>
    </row>
    <row r="11" spans="2:4" x14ac:dyDescent="0.25">
      <c r="B11" s="739"/>
      <c r="C11" s="148" t="s">
        <v>430</v>
      </c>
      <c r="D11" s="740"/>
    </row>
    <row r="12" spans="2:4" x14ac:dyDescent="0.25">
      <c r="B12" s="739">
        <v>4</v>
      </c>
      <c r="C12" s="740" t="s">
        <v>431</v>
      </c>
      <c r="D12" s="740" t="s">
        <v>1780</v>
      </c>
    </row>
    <row r="13" spans="2:4" x14ac:dyDescent="0.25">
      <c r="B13" s="739">
        <v>5</v>
      </c>
      <c r="C13" s="740" t="s">
        <v>432</v>
      </c>
      <c r="D13" s="740" t="s">
        <v>1780</v>
      </c>
    </row>
    <row r="14" spans="2:4" x14ac:dyDescent="0.25">
      <c r="B14" s="739">
        <v>6</v>
      </c>
      <c r="C14" s="740" t="s">
        <v>433</v>
      </c>
      <c r="D14" s="740" t="s">
        <v>1781</v>
      </c>
    </row>
    <row r="15" spans="2:4" x14ac:dyDescent="0.25">
      <c r="B15" s="739">
        <v>7</v>
      </c>
      <c r="C15" s="740" t="s">
        <v>434</v>
      </c>
      <c r="D15" s="740" t="s">
        <v>1782</v>
      </c>
    </row>
    <row r="16" spans="2:4" x14ac:dyDescent="0.25">
      <c r="B16" s="739">
        <v>8</v>
      </c>
      <c r="C16" s="740" t="s">
        <v>435</v>
      </c>
      <c r="D16" s="740" t="s">
        <v>1783</v>
      </c>
    </row>
    <row r="17" spans="2:4" x14ac:dyDescent="0.25">
      <c r="B17" s="739">
        <v>9</v>
      </c>
      <c r="C17" s="740" t="s">
        <v>436</v>
      </c>
      <c r="D17" s="740" t="s">
        <v>1783</v>
      </c>
    </row>
    <row r="18" spans="2:4" x14ac:dyDescent="0.25">
      <c r="B18" s="739" t="s">
        <v>437</v>
      </c>
      <c r="C18" s="740" t="s">
        <v>438</v>
      </c>
      <c r="D18" s="740" t="s">
        <v>1784</v>
      </c>
    </row>
    <row r="19" spans="2:4" x14ac:dyDescent="0.25">
      <c r="B19" s="739" t="s">
        <v>439</v>
      </c>
      <c r="C19" s="740" t="s">
        <v>440</v>
      </c>
      <c r="D19" s="740" t="s">
        <v>1668</v>
      </c>
    </row>
    <row r="20" spans="2:4" x14ac:dyDescent="0.25">
      <c r="B20" s="739">
        <v>10</v>
      </c>
      <c r="C20" s="740" t="s">
        <v>441</v>
      </c>
      <c r="D20" s="740" t="s">
        <v>1785</v>
      </c>
    </row>
    <row r="21" spans="2:4" x14ac:dyDescent="0.25">
      <c r="B21" s="739">
        <v>11</v>
      </c>
      <c r="C21" s="740" t="s">
        <v>442</v>
      </c>
      <c r="D21" s="740" t="s">
        <v>1668</v>
      </c>
    </row>
    <row r="22" spans="2:4" x14ac:dyDescent="0.25">
      <c r="B22" s="739">
        <v>12</v>
      </c>
      <c r="C22" s="740" t="s">
        <v>443</v>
      </c>
      <c r="D22" s="740" t="s">
        <v>1668</v>
      </c>
    </row>
    <row r="23" spans="2:4" x14ac:dyDescent="0.25">
      <c r="B23" s="739">
        <v>13</v>
      </c>
      <c r="C23" s="740" t="s">
        <v>444</v>
      </c>
      <c r="D23" s="740" t="s">
        <v>1668</v>
      </c>
    </row>
    <row r="24" spans="2:4" x14ac:dyDescent="0.25">
      <c r="B24" s="739">
        <v>14</v>
      </c>
      <c r="C24" s="740" t="s">
        <v>445</v>
      </c>
      <c r="D24" s="740" t="s">
        <v>1779</v>
      </c>
    </row>
    <row r="25" spans="2:4" x14ac:dyDescent="0.25">
      <c r="B25" s="920">
        <v>15</v>
      </c>
      <c r="C25" s="921" t="s">
        <v>446</v>
      </c>
      <c r="D25" s="921" t="s">
        <v>1668</v>
      </c>
    </row>
    <row r="26" spans="2:4" x14ac:dyDescent="0.25">
      <c r="B26" s="920"/>
      <c r="C26" s="921"/>
      <c r="D26" s="921"/>
    </row>
    <row r="27" spans="2:4" x14ac:dyDescent="0.25">
      <c r="B27" s="739">
        <v>16</v>
      </c>
      <c r="C27" s="740" t="s">
        <v>447</v>
      </c>
      <c r="D27" s="740" t="s">
        <v>1668</v>
      </c>
    </row>
    <row r="28" spans="2:4" x14ac:dyDescent="0.25">
      <c r="B28" s="149"/>
      <c r="C28" s="148" t="s">
        <v>448</v>
      </c>
      <c r="D28" s="150"/>
    </row>
    <row r="29" spans="2:4" x14ac:dyDescent="0.25">
      <c r="B29" s="920">
        <v>17</v>
      </c>
      <c r="C29" s="921" t="s">
        <v>449</v>
      </c>
      <c r="D29" s="921" t="s">
        <v>1786</v>
      </c>
    </row>
    <row r="30" spans="2:4" x14ac:dyDescent="0.25">
      <c r="B30" s="920"/>
      <c r="C30" s="921"/>
      <c r="D30" s="921"/>
    </row>
    <row r="31" spans="2:4" x14ac:dyDescent="0.25">
      <c r="B31" s="739">
        <v>18</v>
      </c>
      <c r="C31" s="740" t="s">
        <v>450</v>
      </c>
      <c r="D31" s="740" t="s">
        <v>1668</v>
      </c>
    </row>
    <row r="32" spans="2:4" x14ac:dyDescent="0.25">
      <c r="B32" s="739">
        <v>19</v>
      </c>
      <c r="C32" s="740" t="s">
        <v>451</v>
      </c>
      <c r="D32" s="740" t="s">
        <v>1787</v>
      </c>
    </row>
    <row r="33" spans="2:4" x14ac:dyDescent="0.25">
      <c r="B33" s="739" t="s">
        <v>311</v>
      </c>
      <c r="C33" s="740" t="s">
        <v>452</v>
      </c>
      <c r="D33" s="740" t="s">
        <v>1788</v>
      </c>
    </row>
    <row r="34" spans="2:4" x14ac:dyDescent="0.25">
      <c r="B34" s="739" t="s">
        <v>313</v>
      </c>
      <c r="C34" s="740" t="s">
        <v>453</v>
      </c>
      <c r="D34" s="740" t="s">
        <v>1788</v>
      </c>
    </row>
    <row r="35" spans="2:4" x14ac:dyDescent="0.25">
      <c r="B35" s="739">
        <v>21</v>
      </c>
      <c r="C35" s="740" t="s">
        <v>454</v>
      </c>
      <c r="D35" s="740" t="s">
        <v>1668</v>
      </c>
    </row>
    <row r="36" spans="2:4" x14ac:dyDescent="0.25">
      <c r="B36" s="739">
        <v>22</v>
      </c>
      <c r="C36" s="740" t="s">
        <v>455</v>
      </c>
      <c r="D36" s="740" t="s">
        <v>1789</v>
      </c>
    </row>
    <row r="37" spans="2:4" x14ac:dyDescent="0.25">
      <c r="B37" s="739">
        <v>23</v>
      </c>
      <c r="C37" s="740" t="s">
        <v>456</v>
      </c>
      <c r="D37" s="740" t="s">
        <v>1668</v>
      </c>
    </row>
    <row r="38" spans="2:4" x14ac:dyDescent="0.25">
      <c r="B38" s="739">
        <v>24</v>
      </c>
      <c r="C38" s="740" t="s">
        <v>457</v>
      </c>
      <c r="D38" s="740" t="s">
        <v>1668</v>
      </c>
    </row>
    <row r="39" spans="2:4" x14ac:dyDescent="0.25">
      <c r="B39" s="739">
        <v>25</v>
      </c>
      <c r="C39" s="740" t="s">
        <v>458</v>
      </c>
      <c r="D39" s="740" t="s">
        <v>1668</v>
      </c>
    </row>
    <row r="40" spans="2:4" x14ac:dyDescent="0.25">
      <c r="B40" s="739">
        <v>26</v>
      </c>
      <c r="C40" s="740" t="s">
        <v>459</v>
      </c>
      <c r="D40" s="740" t="s">
        <v>1668</v>
      </c>
    </row>
    <row r="41" spans="2:4" x14ac:dyDescent="0.25">
      <c r="B41" s="739">
        <v>27</v>
      </c>
      <c r="C41" s="740" t="s">
        <v>460</v>
      </c>
      <c r="D41" s="740" t="s">
        <v>1668</v>
      </c>
    </row>
    <row r="42" spans="2:4" x14ac:dyDescent="0.25">
      <c r="B42" s="739">
        <v>28</v>
      </c>
      <c r="C42" s="740" t="s">
        <v>461</v>
      </c>
      <c r="D42" s="740" t="s">
        <v>1668</v>
      </c>
    </row>
    <row r="43" spans="2:4" x14ac:dyDescent="0.25">
      <c r="B43" s="739">
        <v>29</v>
      </c>
      <c r="C43" s="740" t="s">
        <v>462</v>
      </c>
      <c r="D43" s="740" t="s">
        <v>1668</v>
      </c>
    </row>
    <row r="44" spans="2:4" x14ac:dyDescent="0.25">
      <c r="B44" s="739">
        <v>30</v>
      </c>
      <c r="C44" s="740" t="s">
        <v>463</v>
      </c>
      <c r="D44" s="740" t="s">
        <v>1779</v>
      </c>
    </row>
    <row r="45" spans="2:4" x14ac:dyDescent="0.25">
      <c r="B45" s="739">
        <v>31</v>
      </c>
      <c r="C45" s="740" t="s">
        <v>464</v>
      </c>
      <c r="D45" s="740" t="s">
        <v>1668</v>
      </c>
    </row>
    <row r="46" spans="2:4" x14ac:dyDescent="0.25">
      <c r="B46" s="739">
        <v>32</v>
      </c>
      <c r="C46" s="740" t="s">
        <v>465</v>
      </c>
      <c r="D46" s="740" t="s">
        <v>1668</v>
      </c>
    </row>
    <row r="47" spans="2:4" x14ac:dyDescent="0.25">
      <c r="B47" s="739">
        <v>33</v>
      </c>
      <c r="C47" s="740" t="s">
        <v>466</v>
      </c>
      <c r="D47" s="740" t="s">
        <v>1668</v>
      </c>
    </row>
    <row r="48" spans="2:4" x14ac:dyDescent="0.25">
      <c r="B48" s="739">
        <v>34</v>
      </c>
      <c r="C48" s="740" t="s">
        <v>467</v>
      </c>
      <c r="D48" s="740" t="s">
        <v>1668</v>
      </c>
    </row>
    <row r="49" spans="2:4" x14ac:dyDescent="0.25">
      <c r="B49" s="735" t="s">
        <v>468</v>
      </c>
      <c r="C49" s="151" t="s">
        <v>469</v>
      </c>
      <c r="D49" s="740"/>
    </row>
    <row r="50" spans="2:4" x14ac:dyDescent="0.25">
      <c r="B50" s="735" t="s">
        <v>470</v>
      </c>
      <c r="C50" s="151" t="s">
        <v>471</v>
      </c>
      <c r="D50" s="740">
        <v>1</v>
      </c>
    </row>
    <row r="51" spans="2:4" x14ac:dyDescent="0.25">
      <c r="B51" s="739">
        <v>35</v>
      </c>
      <c r="C51" s="740" t="s">
        <v>472</v>
      </c>
      <c r="D51" s="740" t="s">
        <v>1790</v>
      </c>
    </row>
    <row r="52" spans="2:4" x14ac:dyDescent="0.25">
      <c r="B52" s="739">
        <v>36</v>
      </c>
      <c r="C52" s="740" t="s">
        <v>473</v>
      </c>
      <c r="D52" s="740" t="s">
        <v>1779</v>
      </c>
    </row>
    <row r="53" spans="2:4" x14ac:dyDescent="0.25">
      <c r="B53" s="739">
        <v>37</v>
      </c>
      <c r="C53" s="740" t="s">
        <v>474</v>
      </c>
      <c r="D53" s="740" t="s">
        <v>1668</v>
      </c>
    </row>
    <row r="54" spans="2:4" x14ac:dyDescent="0.25">
      <c r="B54" s="735" t="s">
        <v>475</v>
      </c>
      <c r="C54" s="151" t="s">
        <v>476</v>
      </c>
      <c r="D54" s="740" t="s">
        <v>1668</v>
      </c>
    </row>
    <row r="55" spans="2:4" x14ac:dyDescent="0.25">
      <c r="B55" s="919" t="s">
        <v>477</v>
      </c>
      <c r="C55" s="919"/>
      <c r="D55" s="919"/>
    </row>
    <row r="56" spans="2:4" x14ac:dyDescent="0.25">
      <c r="B56" s="919"/>
      <c r="C56" s="919"/>
      <c r="D56" s="919"/>
    </row>
    <row r="57" spans="2:4" x14ac:dyDescent="0.25">
      <c r="B57" s="133"/>
    </row>
    <row r="58" spans="2:4" x14ac:dyDescent="0.25">
      <c r="B58" s="133"/>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&amp;CEN
Annex VII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335E3-1F7E-4D36-848E-3F65F1484308}">
  <sheetPr codeName="Sheet26"/>
  <dimension ref="A3:O64"/>
  <sheetViews>
    <sheetView showGridLines="0" zoomScaleNormal="100" workbookViewId="0">
      <selection activeCell="X9" sqref="X9"/>
    </sheetView>
    <sheetView workbookViewId="1"/>
  </sheetViews>
  <sheetFormatPr defaultColWidth="9.140625" defaultRowHeight="15" x14ac:dyDescent="0.25"/>
  <cols>
    <col min="1" max="1" width="4.5703125" style="1" customWidth="1"/>
    <col min="2" max="2" width="16" style="1" customWidth="1"/>
    <col min="3" max="3" width="18.5703125" style="1" customWidth="1"/>
    <col min="4" max="4" width="15.5703125" style="1" customWidth="1"/>
    <col min="5" max="5" width="22.5703125" style="1" customWidth="1"/>
    <col min="6" max="6" width="21" style="1" customWidth="1"/>
    <col min="7" max="7" width="14.42578125" style="1" customWidth="1"/>
    <col min="8" max="8" width="11" style="1" customWidth="1"/>
    <col min="9" max="9" width="14" style="1" customWidth="1"/>
    <col min="10" max="10" width="25.85546875" style="1" bestFit="1" customWidth="1"/>
    <col min="11" max="11" width="27.85546875" style="1" customWidth="1"/>
    <col min="12" max="12" width="11.85546875" style="1" customWidth="1"/>
    <col min="13" max="13" width="13.140625" style="1" customWidth="1"/>
    <col min="14" max="14" width="11.42578125" style="1" customWidth="1"/>
    <col min="15" max="15" width="14.5703125" style="1" customWidth="1"/>
    <col min="16" max="16384" width="9.140625" style="1"/>
  </cols>
  <sheetData>
    <row r="3" spans="1:15" x14ac:dyDescent="0.25">
      <c r="B3" s="47" t="s">
        <v>154</v>
      </c>
    </row>
    <row r="4" spans="1:15" ht="18.75" x14ac:dyDescent="0.25">
      <c r="B4" s="48"/>
    </row>
    <row r="6" spans="1:15" x14ac:dyDescent="0.25">
      <c r="A6" s="12"/>
      <c r="B6" s="12"/>
      <c r="C6" s="49" t="s">
        <v>7</v>
      </c>
      <c r="D6" s="49" t="s">
        <v>8</v>
      </c>
      <c r="E6" s="49" t="s">
        <v>9</v>
      </c>
      <c r="F6" s="49" t="s">
        <v>46</v>
      </c>
      <c r="G6" s="49" t="s">
        <v>47</v>
      </c>
      <c r="H6" s="49" t="s">
        <v>156</v>
      </c>
      <c r="I6" s="49" t="s">
        <v>157</v>
      </c>
      <c r="J6" s="49" t="s">
        <v>158</v>
      </c>
      <c r="K6" s="49" t="s">
        <v>159</v>
      </c>
      <c r="L6" s="49" t="s">
        <v>160</v>
      </c>
      <c r="M6" s="49" t="s">
        <v>161</v>
      </c>
      <c r="N6" s="49" t="s">
        <v>162</v>
      </c>
      <c r="O6" s="49" t="s">
        <v>163</v>
      </c>
    </row>
    <row r="7" spans="1:15" ht="15.75" customHeight="1" x14ac:dyDescent="0.25">
      <c r="A7" s="12"/>
      <c r="B7" s="12"/>
      <c r="C7" s="925" t="s">
        <v>164</v>
      </c>
      <c r="D7" s="926"/>
      <c r="E7" s="925" t="s">
        <v>165</v>
      </c>
      <c r="F7" s="926"/>
      <c r="G7" s="922" t="s">
        <v>166</v>
      </c>
      <c r="H7" s="922" t="s">
        <v>167</v>
      </c>
      <c r="I7" s="925" t="s">
        <v>168</v>
      </c>
      <c r="J7" s="929"/>
      <c r="K7" s="929"/>
      <c r="L7" s="926"/>
      <c r="M7" s="922" t="s">
        <v>169</v>
      </c>
      <c r="N7" s="922" t="s">
        <v>170</v>
      </c>
      <c r="O7" s="922" t="s">
        <v>171</v>
      </c>
    </row>
    <row r="8" spans="1:15" x14ac:dyDescent="0.25">
      <c r="A8" s="12"/>
      <c r="B8" s="12"/>
      <c r="C8" s="927"/>
      <c r="D8" s="928"/>
      <c r="E8" s="927"/>
      <c r="F8" s="928"/>
      <c r="G8" s="923"/>
      <c r="H8" s="923"/>
      <c r="I8" s="927"/>
      <c r="J8" s="930"/>
      <c r="K8" s="930"/>
      <c r="L8" s="931"/>
      <c r="M8" s="923"/>
      <c r="N8" s="923"/>
      <c r="O8" s="923"/>
    </row>
    <row r="9" spans="1:15" ht="36" x14ac:dyDescent="0.25">
      <c r="A9" s="12"/>
      <c r="B9" s="12"/>
      <c r="C9" s="49" t="s">
        <v>172</v>
      </c>
      <c r="D9" s="49" t="s">
        <v>173</v>
      </c>
      <c r="E9" s="49" t="s">
        <v>174</v>
      </c>
      <c r="F9" s="49" t="s">
        <v>175</v>
      </c>
      <c r="G9" s="924"/>
      <c r="H9" s="924"/>
      <c r="I9" s="50" t="s">
        <v>176</v>
      </c>
      <c r="J9" s="50" t="s">
        <v>165</v>
      </c>
      <c r="K9" s="50" t="s">
        <v>177</v>
      </c>
      <c r="L9" s="51" t="s">
        <v>178</v>
      </c>
      <c r="M9" s="924"/>
      <c r="N9" s="924"/>
      <c r="O9" s="924"/>
    </row>
    <row r="10" spans="1:15" ht="24" x14ac:dyDescent="0.25">
      <c r="A10" s="52" t="s">
        <v>179</v>
      </c>
      <c r="B10" s="53" t="s">
        <v>180</v>
      </c>
      <c r="C10" s="54"/>
      <c r="D10" s="54"/>
      <c r="E10" s="54"/>
      <c r="F10" s="54"/>
      <c r="G10" s="54"/>
      <c r="H10" s="54"/>
      <c r="I10" s="54"/>
      <c r="J10" s="54"/>
      <c r="K10" s="54"/>
      <c r="L10" s="54"/>
      <c r="M10" s="54"/>
      <c r="N10" s="55"/>
      <c r="O10" s="55"/>
    </row>
    <row r="11" spans="1:15" x14ac:dyDescent="0.25">
      <c r="A11" s="56"/>
      <c r="B11" s="57" t="s">
        <v>1669</v>
      </c>
      <c r="C11" s="58">
        <v>42109.77</v>
      </c>
      <c r="D11" s="58">
        <v>0</v>
      </c>
      <c r="E11" s="58">
        <v>0</v>
      </c>
      <c r="F11" s="58">
        <v>0</v>
      </c>
      <c r="G11" s="58">
        <v>0</v>
      </c>
      <c r="H11" s="58">
        <v>42109.77</v>
      </c>
      <c r="I11" s="58">
        <v>1179.0144</v>
      </c>
      <c r="J11" s="58">
        <v>0</v>
      </c>
      <c r="K11" s="58">
        <v>0</v>
      </c>
      <c r="L11" s="58">
        <v>1179.0144</v>
      </c>
      <c r="M11" s="58">
        <v>14737.68</v>
      </c>
      <c r="N11" s="683">
        <v>7.9999999999999996E-6</v>
      </c>
      <c r="O11" s="683">
        <v>0</v>
      </c>
    </row>
    <row r="12" spans="1:15" x14ac:dyDescent="0.25">
      <c r="A12" s="56"/>
      <c r="B12" s="57" t="s">
        <v>1670</v>
      </c>
      <c r="C12" s="58">
        <v>154995.79999999999</v>
      </c>
      <c r="D12" s="58">
        <v>0</v>
      </c>
      <c r="E12" s="58">
        <v>0</v>
      </c>
      <c r="F12" s="58">
        <v>0</v>
      </c>
      <c r="G12" s="58">
        <v>0</v>
      </c>
      <c r="H12" s="58">
        <v>154995.79999999999</v>
      </c>
      <c r="I12" s="58">
        <v>9508.3487999999998</v>
      </c>
      <c r="J12" s="58">
        <v>0</v>
      </c>
      <c r="K12" s="58">
        <v>0</v>
      </c>
      <c r="L12" s="58">
        <v>9508.3487999999998</v>
      </c>
      <c r="M12" s="58">
        <v>118854.36</v>
      </c>
      <c r="N12" s="683">
        <v>6.7999999999999999E-5</v>
      </c>
      <c r="O12" s="683">
        <v>0</v>
      </c>
    </row>
    <row r="13" spans="1:15" x14ac:dyDescent="0.25">
      <c r="A13" s="56"/>
      <c r="B13" s="57" t="s">
        <v>1671</v>
      </c>
      <c r="C13" s="58">
        <v>15562.76</v>
      </c>
      <c r="D13" s="58">
        <v>0</v>
      </c>
      <c r="E13" s="58">
        <v>0</v>
      </c>
      <c r="F13" s="58">
        <v>0</v>
      </c>
      <c r="G13" s="58">
        <v>0</v>
      </c>
      <c r="H13" s="58">
        <v>15562.76</v>
      </c>
      <c r="I13" s="58">
        <v>331.18079999999998</v>
      </c>
      <c r="J13" s="58">
        <v>0</v>
      </c>
      <c r="K13" s="58">
        <v>0</v>
      </c>
      <c r="L13" s="58">
        <v>331.18079999999998</v>
      </c>
      <c r="M13" s="58">
        <v>4139.7599999999993</v>
      </c>
      <c r="N13" s="683">
        <v>1.9999999999999999E-6</v>
      </c>
      <c r="O13" s="683">
        <v>0</v>
      </c>
    </row>
    <row r="14" spans="1:15" x14ac:dyDescent="0.25">
      <c r="A14" s="56"/>
      <c r="B14" s="57" t="s">
        <v>1672</v>
      </c>
      <c r="C14" s="58">
        <v>0</v>
      </c>
      <c r="D14" s="58">
        <v>0</v>
      </c>
      <c r="E14" s="58">
        <v>0</v>
      </c>
      <c r="F14" s="58">
        <v>0</v>
      </c>
      <c r="G14" s="58">
        <v>0</v>
      </c>
      <c r="H14" s="58">
        <v>0</v>
      </c>
      <c r="I14" s="58">
        <v>0</v>
      </c>
      <c r="J14" s="58">
        <v>0</v>
      </c>
      <c r="K14" s="58">
        <v>0</v>
      </c>
      <c r="L14" s="58">
        <v>0</v>
      </c>
      <c r="M14" s="58">
        <v>0</v>
      </c>
      <c r="N14" s="683">
        <v>0</v>
      </c>
      <c r="O14" s="683">
        <v>0</v>
      </c>
    </row>
    <row r="15" spans="1:15" x14ac:dyDescent="0.25">
      <c r="A15" s="56"/>
      <c r="B15" s="57" t="s">
        <v>1673</v>
      </c>
      <c r="C15" s="58">
        <v>435857</v>
      </c>
      <c r="D15" s="58">
        <v>0</v>
      </c>
      <c r="E15" s="58">
        <v>284300</v>
      </c>
      <c r="F15" s="58">
        <v>0</v>
      </c>
      <c r="G15" s="58">
        <v>0</v>
      </c>
      <c r="H15" s="58">
        <v>720157</v>
      </c>
      <c r="I15" s="58">
        <v>12585.9784</v>
      </c>
      <c r="J15" s="58">
        <v>22744</v>
      </c>
      <c r="K15" s="58">
        <v>0</v>
      </c>
      <c r="L15" s="58">
        <v>35329.9784</v>
      </c>
      <c r="M15" s="58">
        <v>441624.73</v>
      </c>
      <c r="N15" s="683">
        <v>2.5399999999999999E-4</v>
      </c>
      <c r="O15" s="683">
        <v>0</v>
      </c>
    </row>
    <row r="16" spans="1:15" x14ac:dyDescent="0.25">
      <c r="A16" s="56"/>
      <c r="B16" s="57" t="s">
        <v>1674</v>
      </c>
      <c r="C16" s="58">
        <v>0</v>
      </c>
      <c r="D16" s="58">
        <v>0</v>
      </c>
      <c r="E16" s="58">
        <v>22.25</v>
      </c>
      <c r="F16" s="58">
        <v>0</v>
      </c>
      <c r="G16" s="58">
        <v>0</v>
      </c>
      <c r="H16" s="58">
        <v>22.25</v>
      </c>
      <c r="I16" s="58">
        <v>0</v>
      </c>
      <c r="J16" s="58">
        <v>1.78</v>
      </c>
      <c r="K16" s="58">
        <v>0</v>
      </c>
      <c r="L16" s="58">
        <v>1.78</v>
      </c>
      <c r="M16" s="58">
        <v>22.25</v>
      </c>
      <c r="N16" s="683">
        <v>0</v>
      </c>
      <c r="O16" s="683">
        <v>0</v>
      </c>
    </row>
    <row r="17" spans="1:15" x14ac:dyDescent="0.25">
      <c r="A17" s="56"/>
      <c r="B17" s="57" t="s">
        <v>1675</v>
      </c>
      <c r="C17" s="58">
        <v>2000</v>
      </c>
      <c r="D17" s="58">
        <v>0</v>
      </c>
      <c r="E17" s="58">
        <v>0</v>
      </c>
      <c r="F17" s="58">
        <v>0</v>
      </c>
      <c r="G17" s="58">
        <v>0</v>
      </c>
      <c r="H17" s="58">
        <v>2000</v>
      </c>
      <c r="I17" s="58">
        <v>0.41920000000000002</v>
      </c>
      <c r="J17" s="58">
        <v>0</v>
      </c>
      <c r="K17" s="58">
        <v>0</v>
      </c>
      <c r="L17" s="58">
        <v>0.41920000000000002</v>
      </c>
      <c r="M17" s="58">
        <v>5.24</v>
      </c>
      <c r="N17" s="683">
        <v>0</v>
      </c>
      <c r="O17" s="683">
        <v>5.0000000000000001E-3</v>
      </c>
    </row>
    <row r="18" spans="1:15" x14ac:dyDescent="0.25">
      <c r="A18" s="56"/>
      <c r="B18" s="57" t="s">
        <v>1676</v>
      </c>
      <c r="C18" s="58">
        <v>130587.17</v>
      </c>
      <c r="D18" s="58">
        <v>0</v>
      </c>
      <c r="E18" s="58">
        <v>24.08</v>
      </c>
      <c r="F18" s="58">
        <v>0</v>
      </c>
      <c r="G18" s="58">
        <v>0</v>
      </c>
      <c r="H18" s="58">
        <v>130611.25</v>
      </c>
      <c r="I18" s="58">
        <v>6750.6768000000002</v>
      </c>
      <c r="J18" s="58">
        <v>1.9263999999999999</v>
      </c>
      <c r="K18" s="58">
        <v>0</v>
      </c>
      <c r="L18" s="58">
        <v>6752.6031999999996</v>
      </c>
      <c r="M18" s="58">
        <v>84407.54</v>
      </c>
      <c r="N18" s="683">
        <v>4.8000000000000001E-5</v>
      </c>
      <c r="O18" s="683">
        <v>0</v>
      </c>
    </row>
    <row r="19" spans="1:15" x14ac:dyDescent="0.25">
      <c r="A19" s="56"/>
      <c r="B19" s="57" t="s">
        <v>1677</v>
      </c>
      <c r="C19" s="58">
        <v>0</v>
      </c>
      <c r="D19" s="58">
        <v>0</v>
      </c>
      <c r="E19" s="58">
        <v>0</v>
      </c>
      <c r="F19" s="58">
        <v>0</v>
      </c>
      <c r="G19" s="58">
        <v>0</v>
      </c>
      <c r="H19" s="58">
        <v>0</v>
      </c>
      <c r="I19" s="58">
        <v>0</v>
      </c>
      <c r="J19" s="58">
        <v>0</v>
      </c>
      <c r="K19" s="58">
        <v>0</v>
      </c>
      <c r="L19" s="58">
        <v>0</v>
      </c>
      <c r="M19" s="58">
        <v>0</v>
      </c>
      <c r="N19" s="683">
        <v>0</v>
      </c>
      <c r="O19" s="683">
        <v>0</v>
      </c>
    </row>
    <row r="20" spans="1:15" x14ac:dyDescent="0.25">
      <c r="A20" s="56"/>
      <c r="B20" s="57" t="s">
        <v>1678</v>
      </c>
      <c r="C20" s="58">
        <v>0</v>
      </c>
      <c r="D20" s="58">
        <v>0</v>
      </c>
      <c r="E20" s="58">
        <v>0</v>
      </c>
      <c r="F20" s="58">
        <v>0</v>
      </c>
      <c r="G20" s="58">
        <v>0</v>
      </c>
      <c r="H20" s="58">
        <v>0</v>
      </c>
      <c r="I20" s="58">
        <v>0</v>
      </c>
      <c r="J20" s="58">
        <v>0</v>
      </c>
      <c r="K20" s="58">
        <v>0</v>
      </c>
      <c r="L20" s="58">
        <v>0</v>
      </c>
      <c r="M20" s="58">
        <v>0</v>
      </c>
      <c r="N20" s="683">
        <v>0</v>
      </c>
      <c r="O20" s="683">
        <v>0</v>
      </c>
    </row>
    <row r="21" spans="1:15" x14ac:dyDescent="0.25">
      <c r="A21" s="56"/>
      <c r="B21" s="57" t="s">
        <v>1679</v>
      </c>
      <c r="C21" s="58">
        <v>5000</v>
      </c>
      <c r="D21" s="58">
        <v>0</v>
      </c>
      <c r="E21" s="58">
        <v>0</v>
      </c>
      <c r="F21" s="58">
        <v>0</v>
      </c>
      <c r="G21" s="58">
        <v>0</v>
      </c>
      <c r="H21" s="58">
        <v>5000</v>
      </c>
      <c r="I21" s="58">
        <v>0</v>
      </c>
      <c r="J21" s="58">
        <v>0</v>
      </c>
      <c r="K21" s="58">
        <v>0</v>
      </c>
      <c r="L21" s="58">
        <v>0</v>
      </c>
      <c r="M21" s="58">
        <v>0</v>
      </c>
      <c r="N21" s="683">
        <v>0</v>
      </c>
      <c r="O21" s="683">
        <v>5.0000000000000001E-3</v>
      </c>
    </row>
    <row r="22" spans="1:15" x14ac:dyDescent="0.25">
      <c r="A22" s="56"/>
      <c r="B22" s="57" t="s">
        <v>1680</v>
      </c>
      <c r="C22" s="58">
        <v>233523.35</v>
      </c>
      <c r="D22" s="58">
        <v>0</v>
      </c>
      <c r="E22" s="58">
        <v>0</v>
      </c>
      <c r="F22" s="58">
        <v>0</v>
      </c>
      <c r="G22" s="58">
        <v>0</v>
      </c>
      <c r="H22" s="58">
        <v>233523.35</v>
      </c>
      <c r="I22" s="58">
        <v>8934.0895999999993</v>
      </c>
      <c r="J22" s="58">
        <v>0</v>
      </c>
      <c r="K22" s="58">
        <v>0</v>
      </c>
      <c r="L22" s="58">
        <v>8934.0895999999993</v>
      </c>
      <c r="M22" s="58">
        <v>111676.12</v>
      </c>
      <c r="N22" s="683">
        <v>6.3999999999999997E-5</v>
      </c>
      <c r="O22" s="683">
        <v>0</v>
      </c>
    </row>
    <row r="23" spans="1:15" x14ac:dyDescent="0.25">
      <c r="A23" s="56"/>
      <c r="B23" s="57" t="s">
        <v>1681</v>
      </c>
      <c r="C23" s="58">
        <v>3895.28</v>
      </c>
      <c r="D23" s="58">
        <v>0</v>
      </c>
      <c r="E23" s="58">
        <v>686.8</v>
      </c>
      <c r="F23" s="58">
        <v>0</v>
      </c>
      <c r="G23" s="58">
        <v>0</v>
      </c>
      <c r="H23" s="58">
        <v>4582.08</v>
      </c>
      <c r="I23" s="58">
        <v>4.0000000000000001E-3</v>
      </c>
      <c r="J23" s="58">
        <v>54.944000000000003</v>
      </c>
      <c r="K23" s="58">
        <v>0</v>
      </c>
      <c r="L23" s="58">
        <v>54.948</v>
      </c>
      <c r="M23" s="58">
        <v>686.85</v>
      </c>
      <c r="N23" s="683">
        <v>0</v>
      </c>
      <c r="O23" s="683">
        <v>0</v>
      </c>
    </row>
    <row r="24" spans="1:15" x14ac:dyDescent="0.25">
      <c r="A24" s="56"/>
      <c r="B24" s="57" t="s">
        <v>1682</v>
      </c>
      <c r="C24" s="58">
        <v>0</v>
      </c>
      <c r="D24" s="58">
        <v>0</v>
      </c>
      <c r="E24" s="58">
        <v>0</v>
      </c>
      <c r="F24" s="58">
        <v>0</v>
      </c>
      <c r="G24" s="58">
        <v>0</v>
      </c>
      <c r="H24" s="58">
        <v>0</v>
      </c>
      <c r="I24" s="58">
        <v>0</v>
      </c>
      <c r="J24" s="58">
        <v>0</v>
      </c>
      <c r="K24" s="58">
        <v>0</v>
      </c>
      <c r="L24" s="58">
        <v>0</v>
      </c>
      <c r="M24" s="58">
        <v>0</v>
      </c>
      <c r="N24" s="683">
        <v>0</v>
      </c>
      <c r="O24" s="683">
        <v>0</v>
      </c>
    </row>
    <row r="25" spans="1:15" x14ac:dyDescent="0.25">
      <c r="A25" s="56"/>
      <c r="B25" s="57" t="s">
        <v>1683</v>
      </c>
      <c r="C25" s="58">
        <v>3258235522.79</v>
      </c>
      <c r="D25" s="58">
        <v>0</v>
      </c>
      <c r="E25" s="58">
        <v>669609.54</v>
      </c>
      <c r="F25" s="58">
        <v>0</v>
      </c>
      <c r="G25" s="58">
        <v>0</v>
      </c>
      <c r="H25" s="58">
        <v>3258905132.3299999</v>
      </c>
      <c r="I25" s="58">
        <v>138006623.11359999</v>
      </c>
      <c r="J25" s="58">
        <v>53568.763200000001</v>
      </c>
      <c r="K25" s="58">
        <v>0</v>
      </c>
      <c r="L25" s="58">
        <v>138060191.8768</v>
      </c>
      <c r="M25" s="58">
        <v>1725752398.46</v>
      </c>
      <c r="N25" s="683">
        <v>0.99141100000000004</v>
      </c>
      <c r="O25" s="683">
        <v>0</v>
      </c>
    </row>
    <row r="26" spans="1:15" x14ac:dyDescent="0.25">
      <c r="A26" s="56"/>
      <c r="B26" s="57" t="s">
        <v>1684</v>
      </c>
      <c r="C26" s="58">
        <v>5112897.71</v>
      </c>
      <c r="D26" s="58">
        <v>0</v>
      </c>
      <c r="E26" s="58">
        <v>288.32</v>
      </c>
      <c r="F26" s="58">
        <v>0</v>
      </c>
      <c r="G26" s="58">
        <v>0</v>
      </c>
      <c r="H26" s="58">
        <v>5113186.03</v>
      </c>
      <c r="I26" s="58">
        <v>186313.26</v>
      </c>
      <c r="J26" s="58">
        <v>23.0656</v>
      </c>
      <c r="K26" s="58">
        <v>0</v>
      </c>
      <c r="L26" s="58">
        <v>186336.32560000001</v>
      </c>
      <c r="M26" s="58">
        <v>2329204.0700000003</v>
      </c>
      <c r="N26" s="683">
        <v>1.338E-3</v>
      </c>
      <c r="O26" s="683">
        <v>0</v>
      </c>
    </row>
    <row r="27" spans="1:15" x14ac:dyDescent="0.25">
      <c r="A27" s="56"/>
      <c r="B27" s="57" t="s">
        <v>1685</v>
      </c>
      <c r="C27" s="58">
        <v>3110654.13</v>
      </c>
      <c r="D27" s="58">
        <v>0</v>
      </c>
      <c r="E27" s="58">
        <v>1725.04</v>
      </c>
      <c r="F27" s="58">
        <v>0</v>
      </c>
      <c r="G27" s="58">
        <v>0</v>
      </c>
      <c r="H27" s="58">
        <v>3112379.17</v>
      </c>
      <c r="I27" s="58">
        <v>202.24879999999999</v>
      </c>
      <c r="J27" s="58">
        <v>138.00319999999999</v>
      </c>
      <c r="K27" s="58">
        <v>0</v>
      </c>
      <c r="L27" s="58">
        <v>340.25200000000001</v>
      </c>
      <c r="M27" s="58">
        <v>4253.1500000000005</v>
      </c>
      <c r="N27" s="683">
        <v>1.9999999999999999E-6</v>
      </c>
      <c r="O27" s="683">
        <v>0</v>
      </c>
    </row>
    <row r="28" spans="1:15" x14ac:dyDescent="0.25">
      <c r="A28" s="56"/>
      <c r="B28" s="57" t="s">
        <v>1686</v>
      </c>
      <c r="C28" s="58">
        <v>853946.27</v>
      </c>
      <c r="D28" s="58">
        <v>0</v>
      </c>
      <c r="E28" s="58">
        <v>6470.79</v>
      </c>
      <c r="F28" s="58">
        <v>0</v>
      </c>
      <c r="G28" s="58">
        <v>0</v>
      </c>
      <c r="H28" s="58">
        <v>860417.06</v>
      </c>
      <c r="I28" s="58">
        <v>28693.614399999999</v>
      </c>
      <c r="J28" s="58">
        <v>517.66319999999996</v>
      </c>
      <c r="K28" s="58">
        <v>0</v>
      </c>
      <c r="L28" s="58">
        <v>29211.277600000001</v>
      </c>
      <c r="M28" s="58">
        <v>365140.97000000003</v>
      </c>
      <c r="N28" s="683">
        <v>2.1000000000000001E-4</v>
      </c>
      <c r="O28" s="683">
        <v>0</v>
      </c>
    </row>
    <row r="29" spans="1:15" x14ac:dyDescent="0.25">
      <c r="A29" s="56"/>
      <c r="B29" s="57" t="s">
        <v>1687</v>
      </c>
      <c r="C29" s="58">
        <v>0</v>
      </c>
      <c r="D29" s="58">
        <v>0</v>
      </c>
      <c r="E29" s="58">
        <v>0</v>
      </c>
      <c r="F29" s="58">
        <v>0</v>
      </c>
      <c r="G29" s="58">
        <v>0</v>
      </c>
      <c r="H29" s="58">
        <v>0</v>
      </c>
      <c r="I29" s="58">
        <v>0</v>
      </c>
      <c r="J29" s="58">
        <v>0</v>
      </c>
      <c r="K29" s="58">
        <v>0</v>
      </c>
      <c r="L29" s="58">
        <v>0</v>
      </c>
      <c r="M29" s="58">
        <v>0</v>
      </c>
      <c r="N29" s="683">
        <v>0</v>
      </c>
      <c r="O29" s="683">
        <v>0</v>
      </c>
    </row>
    <row r="30" spans="1:15" x14ac:dyDescent="0.25">
      <c r="A30" s="56"/>
      <c r="B30" s="57" t="s">
        <v>1688</v>
      </c>
      <c r="C30" s="58">
        <v>0</v>
      </c>
      <c r="D30" s="58">
        <v>0</v>
      </c>
      <c r="E30" s="58">
        <v>7.92</v>
      </c>
      <c r="F30" s="58">
        <v>0</v>
      </c>
      <c r="G30" s="58">
        <v>0</v>
      </c>
      <c r="H30" s="58">
        <v>7.92</v>
      </c>
      <c r="I30" s="58">
        <v>0</v>
      </c>
      <c r="J30" s="58">
        <v>0.63360000000000005</v>
      </c>
      <c r="K30" s="58">
        <v>0</v>
      </c>
      <c r="L30" s="58">
        <v>0.63360000000000005</v>
      </c>
      <c r="M30" s="58">
        <v>7.9200000000000008</v>
      </c>
      <c r="N30" s="683">
        <v>0</v>
      </c>
      <c r="O30" s="683">
        <v>0</v>
      </c>
    </row>
    <row r="31" spans="1:15" x14ac:dyDescent="0.25">
      <c r="A31" s="56"/>
      <c r="B31" s="57" t="s">
        <v>1689</v>
      </c>
      <c r="C31" s="58">
        <v>2000</v>
      </c>
      <c r="D31" s="58">
        <v>0</v>
      </c>
      <c r="E31" s="58">
        <v>0</v>
      </c>
      <c r="F31" s="58">
        <v>0</v>
      </c>
      <c r="G31" s="58">
        <v>0</v>
      </c>
      <c r="H31" s="58">
        <v>2000</v>
      </c>
      <c r="I31" s="58">
        <v>117.32080000000001</v>
      </c>
      <c r="J31" s="58">
        <v>0</v>
      </c>
      <c r="K31" s="58">
        <v>0</v>
      </c>
      <c r="L31" s="58">
        <v>117.32080000000001</v>
      </c>
      <c r="M31" s="58">
        <v>1466.51</v>
      </c>
      <c r="N31" s="683">
        <v>9.9999999999999995E-7</v>
      </c>
      <c r="O31" s="683">
        <v>0</v>
      </c>
    </row>
    <row r="32" spans="1:15" x14ac:dyDescent="0.25">
      <c r="A32" s="56"/>
      <c r="B32" s="57" t="s">
        <v>1690</v>
      </c>
      <c r="C32" s="58">
        <v>0</v>
      </c>
      <c r="D32" s="58">
        <v>0</v>
      </c>
      <c r="E32" s="58">
        <v>0</v>
      </c>
      <c r="F32" s="58">
        <v>0</v>
      </c>
      <c r="G32" s="58">
        <v>0</v>
      </c>
      <c r="H32" s="58">
        <v>0</v>
      </c>
      <c r="I32" s="58">
        <v>0</v>
      </c>
      <c r="J32" s="58">
        <v>0</v>
      </c>
      <c r="K32" s="58">
        <v>0</v>
      </c>
      <c r="L32" s="58">
        <v>0</v>
      </c>
      <c r="M32" s="58">
        <v>0</v>
      </c>
      <c r="N32" s="683">
        <v>0</v>
      </c>
      <c r="O32" s="683">
        <v>0</v>
      </c>
    </row>
    <row r="33" spans="1:15" x14ac:dyDescent="0.25">
      <c r="A33" s="56"/>
      <c r="B33" s="57" t="s">
        <v>1691</v>
      </c>
      <c r="C33" s="58">
        <v>222763.51</v>
      </c>
      <c r="D33" s="58">
        <v>0</v>
      </c>
      <c r="E33" s="58">
        <v>1961.55</v>
      </c>
      <c r="F33" s="58">
        <v>0</v>
      </c>
      <c r="G33" s="58">
        <v>0</v>
      </c>
      <c r="H33" s="58">
        <v>224725.06</v>
      </c>
      <c r="I33" s="58">
        <v>14509.4272</v>
      </c>
      <c r="J33" s="58">
        <v>156.92400000000001</v>
      </c>
      <c r="K33" s="58">
        <v>0</v>
      </c>
      <c r="L33" s="58">
        <v>14666.351199999999</v>
      </c>
      <c r="M33" s="58">
        <v>183329.38999999998</v>
      </c>
      <c r="N33" s="683">
        <v>1.05E-4</v>
      </c>
      <c r="O33" s="683">
        <v>0</v>
      </c>
    </row>
    <row r="34" spans="1:15" x14ac:dyDescent="0.25">
      <c r="A34" s="56"/>
      <c r="B34" s="57" t="s">
        <v>1692</v>
      </c>
      <c r="C34" s="58">
        <v>0</v>
      </c>
      <c r="D34" s="58">
        <v>0</v>
      </c>
      <c r="E34" s="58">
        <v>0</v>
      </c>
      <c r="F34" s="58">
        <v>0</v>
      </c>
      <c r="G34" s="58">
        <v>0</v>
      </c>
      <c r="H34" s="58">
        <v>0</v>
      </c>
      <c r="I34" s="58">
        <v>0</v>
      </c>
      <c r="J34" s="58">
        <v>0</v>
      </c>
      <c r="K34" s="58">
        <v>0</v>
      </c>
      <c r="L34" s="58">
        <v>0</v>
      </c>
      <c r="M34" s="58">
        <v>0</v>
      </c>
      <c r="N34" s="683">
        <v>0</v>
      </c>
      <c r="O34" s="683">
        <v>0</v>
      </c>
    </row>
    <row r="35" spans="1:15" x14ac:dyDescent="0.25">
      <c r="A35" s="56"/>
      <c r="B35" s="57" t="s">
        <v>1693</v>
      </c>
      <c r="C35" s="58">
        <v>3000</v>
      </c>
      <c r="D35" s="58">
        <v>0</v>
      </c>
      <c r="E35" s="58">
        <v>0</v>
      </c>
      <c r="F35" s="58">
        <v>0</v>
      </c>
      <c r="G35" s="58">
        <v>0</v>
      </c>
      <c r="H35" s="58">
        <v>3000</v>
      </c>
      <c r="I35" s="58">
        <v>0</v>
      </c>
      <c r="J35" s="58">
        <v>0</v>
      </c>
      <c r="K35" s="58">
        <v>0</v>
      </c>
      <c r="L35" s="58">
        <v>0</v>
      </c>
      <c r="M35" s="58">
        <v>0</v>
      </c>
      <c r="N35" s="683">
        <v>0</v>
      </c>
      <c r="O35" s="683">
        <v>0</v>
      </c>
    </row>
    <row r="36" spans="1:15" x14ac:dyDescent="0.25">
      <c r="A36" s="56"/>
      <c r="B36" s="57" t="s">
        <v>1694</v>
      </c>
      <c r="C36" s="58">
        <v>0</v>
      </c>
      <c r="D36" s="58">
        <v>0</v>
      </c>
      <c r="E36" s="58">
        <v>0</v>
      </c>
      <c r="F36" s="58">
        <v>0</v>
      </c>
      <c r="G36" s="58">
        <v>0</v>
      </c>
      <c r="H36" s="58">
        <v>0</v>
      </c>
      <c r="I36" s="58">
        <v>0</v>
      </c>
      <c r="J36" s="58">
        <v>0</v>
      </c>
      <c r="K36" s="58">
        <v>0</v>
      </c>
      <c r="L36" s="58">
        <v>0</v>
      </c>
      <c r="M36" s="58">
        <v>0</v>
      </c>
      <c r="N36" s="683">
        <v>0</v>
      </c>
      <c r="O36" s="683">
        <v>0</v>
      </c>
    </row>
    <row r="37" spans="1:15" x14ac:dyDescent="0.25">
      <c r="A37" s="56"/>
      <c r="B37" s="57" t="s">
        <v>1695</v>
      </c>
      <c r="C37" s="58">
        <v>10012.469999999999</v>
      </c>
      <c r="D37" s="58">
        <v>0</v>
      </c>
      <c r="E37" s="58">
        <v>0</v>
      </c>
      <c r="F37" s="58">
        <v>0</v>
      </c>
      <c r="G37" s="58">
        <v>0</v>
      </c>
      <c r="H37" s="58">
        <v>10012.469999999999</v>
      </c>
      <c r="I37" s="58">
        <v>0.748</v>
      </c>
      <c r="J37" s="58">
        <v>0</v>
      </c>
      <c r="K37" s="58">
        <v>0</v>
      </c>
      <c r="L37" s="58">
        <v>0.748</v>
      </c>
      <c r="M37" s="58">
        <v>9.35</v>
      </c>
      <c r="N37" s="683">
        <v>0</v>
      </c>
      <c r="O37" s="683">
        <v>0</v>
      </c>
    </row>
    <row r="38" spans="1:15" x14ac:dyDescent="0.25">
      <c r="A38" s="56"/>
      <c r="B38" s="57" t="s">
        <v>1696</v>
      </c>
      <c r="C38" s="58">
        <v>8970158.6400000006</v>
      </c>
      <c r="D38" s="58">
        <v>0</v>
      </c>
      <c r="E38" s="58">
        <v>5478.62</v>
      </c>
      <c r="F38" s="58">
        <v>0</v>
      </c>
      <c r="G38" s="58">
        <v>0</v>
      </c>
      <c r="H38" s="58">
        <v>8975637.2599999998</v>
      </c>
      <c r="I38" s="58">
        <v>344469.25599999999</v>
      </c>
      <c r="J38" s="58">
        <v>438.28960000000001</v>
      </c>
      <c r="K38" s="58">
        <v>0</v>
      </c>
      <c r="L38" s="58">
        <v>344907.54560000001</v>
      </c>
      <c r="M38" s="58">
        <v>4311344.32</v>
      </c>
      <c r="N38" s="683">
        <v>2.477E-3</v>
      </c>
      <c r="O38" s="683">
        <v>0</v>
      </c>
    </row>
    <row r="39" spans="1:15" x14ac:dyDescent="0.25">
      <c r="A39" s="56"/>
      <c r="B39" s="57" t="s">
        <v>1697</v>
      </c>
      <c r="C39" s="58">
        <v>85569.04</v>
      </c>
      <c r="D39" s="58">
        <v>0</v>
      </c>
      <c r="E39" s="58">
        <v>389.7</v>
      </c>
      <c r="F39" s="58">
        <v>0</v>
      </c>
      <c r="G39" s="58">
        <v>0</v>
      </c>
      <c r="H39" s="58">
        <v>85958.739999999991</v>
      </c>
      <c r="I39" s="58">
        <v>12.6624</v>
      </c>
      <c r="J39" s="58">
        <v>31.175999999999998</v>
      </c>
      <c r="K39" s="58">
        <v>0</v>
      </c>
      <c r="L39" s="58">
        <v>43.8384</v>
      </c>
      <c r="M39" s="58">
        <v>547.98</v>
      </c>
      <c r="N39" s="683">
        <v>0</v>
      </c>
      <c r="O39" s="683">
        <v>0</v>
      </c>
    </row>
    <row r="40" spans="1:15" x14ac:dyDescent="0.25">
      <c r="A40" s="56"/>
      <c r="B40" s="57" t="s">
        <v>1698</v>
      </c>
      <c r="C40" s="58">
        <v>28922.27</v>
      </c>
      <c r="D40" s="58">
        <v>0</v>
      </c>
      <c r="E40" s="58">
        <v>769.29</v>
      </c>
      <c r="F40" s="58">
        <v>0</v>
      </c>
      <c r="G40" s="58">
        <v>0</v>
      </c>
      <c r="H40" s="58">
        <v>29691.56</v>
      </c>
      <c r="I40" s="58">
        <v>809.81439999999998</v>
      </c>
      <c r="J40" s="58">
        <v>61.543199999999999</v>
      </c>
      <c r="K40" s="58">
        <v>0</v>
      </c>
      <c r="L40" s="58">
        <v>871.35760000000005</v>
      </c>
      <c r="M40" s="58">
        <v>10891.970000000001</v>
      </c>
      <c r="N40" s="683">
        <v>6.0000000000000002E-6</v>
      </c>
      <c r="O40" s="683">
        <v>5.0000000000000001E-3</v>
      </c>
    </row>
    <row r="41" spans="1:15" ht="24" x14ac:dyDescent="0.25">
      <c r="A41" s="56"/>
      <c r="B41" s="57" t="s">
        <v>1699</v>
      </c>
      <c r="C41" s="58">
        <v>0</v>
      </c>
      <c r="D41" s="58">
        <v>0</v>
      </c>
      <c r="E41" s="58">
        <v>0</v>
      </c>
      <c r="F41" s="58">
        <v>0</v>
      </c>
      <c r="G41" s="58">
        <v>0</v>
      </c>
      <c r="H41" s="58">
        <v>0</v>
      </c>
      <c r="I41" s="58">
        <v>0</v>
      </c>
      <c r="J41" s="58">
        <v>0</v>
      </c>
      <c r="K41" s="58">
        <v>0</v>
      </c>
      <c r="L41" s="58">
        <v>0</v>
      </c>
      <c r="M41" s="58">
        <v>0</v>
      </c>
      <c r="N41" s="683">
        <v>0</v>
      </c>
      <c r="O41" s="683">
        <v>0</v>
      </c>
    </row>
    <row r="42" spans="1:15" x14ac:dyDescent="0.25">
      <c r="A42" s="56"/>
      <c r="B42" s="57" t="s">
        <v>1700</v>
      </c>
      <c r="C42" s="58">
        <v>597996.48</v>
      </c>
      <c r="D42" s="58">
        <v>0</v>
      </c>
      <c r="E42" s="58">
        <v>19.059999999999999</v>
      </c>
      <c r="F42" s="58">
        <v>0</v>
      </c>
      <c r="G42" s="58">
        <v>0</v>
      </c>
      <c r="H42" s="58">
        <v>598015.54</v>
      </c>
      <c r="I42" s="58">
        <v>11135.149600000001</v>
      </c>
      <c r="J42" s="58">
        <v>1.5247999999999999</v>
      </c>
      <c r="K42" s="58">
        <v>0</v>
      </c>
      <c r="L42" s="58">
        <v>11136.6744</v>
      </c>
      <c r="M42" s="58">
        <v>139208.43</v>
      </c>
      <c r="N42" s="683">
        <v>8.0000000000000007E-5</v>
      </c>
      <c r="O42" s="683">
        <v>0</v>
      </c>
    </row>
    <row r="43" spans="1:15" x14ac:dyDescent="0.25">
      <c r="A43" s="56"/>
      <c r="B43" s="57" t="s">
        <v>1701</v>
      </c>
      <c r="C43" s="58">
        <v>0</v>
      </c>
      <c r="D43" s="58">
        <v>0</v>
      </c>
      <c r="E43" s="58">
        <v>0</v>
      </c>
      <c r="F43" s="58">
        <v>0</v>
      </c>
      <c r="G43" s="58">
        <v>0</v>
      </c>
      <c r="H43" s="58">
        <v>0</v>
      </c>
      <c r="I43" s="58">
        <v>0</v>
      </c>
      <c r="J43" s="58">
        <v>0</v>
      </c>
      <c r="K43" s="58">
        <v>0</v>
      </c>
      <c r="L43" s="58">
        <v>0</v>
      </c>
      <c r="M43" s="58">
        <v>0</v>
      </c>
      <c r="N43" s="683">
        <v>0</v>
      </c>
      <c r="O43" s="683">
        <v>0</v>
      </c>
    </row>
    <row r="44" spans="1:15" x14ac:dyDescent="0.25">
      <c r="A44" s="56"/>
      <c r="B44" s="57" t="s">
        <v>1702</v>
      </c>
      <c r="C44" s="58">
        <v>426640.51</v>
      </c>
      <c r="D44" s="58">
        <v>0</v>
      </c>
      <c r="E44" s="58">
        <v>63.97</v>
      </c>
      <c r="F44" s="58">
        <v>0</v>
      </c>
      <c r="G44" s="58">
        <v>0</v>
      </c>
      <c r="H44" s="58">
        <v>426704.48</v>
      </c>
      <c r="I44" s="58">
        <v>11585.1976</v>
      </c>
      <c r="J44" s="58">
        <v>5.1176000000000004</v>
      </c>
      <c r="K44" s="58">
        <v>0</v>
      </c>
      <c r="L44" s="58">
        <v>11590.315199999999</v>
      </c>
      <c r="M44" s="58">
        <v>144878.94</v>
      </c>
      <c r="N44" s="683">
        <v>8.2999999999999998E-5</v>
      </c>
      <c r="O44" s="683">
        <v>0.01</v>
      </c>
    </row>
    <row r="45" spans="1:15" x14ac:dyDescent="0.25">
      <c r="A45" s="56"/>
      <c r="B45" s="57" t="s">
        <v>1703</v>
      </c>
      <c r="C45" s="58">
        <v>0</v>
      </c>
      <c r="D45" s="58">
        <v>0</v>
      </c>
      <c r="E45" s="58">
        <v>0</v>
      </c>
      <c r="F45" s="58">
        <v>0</v>
      </c>
      <c r="G45" s="58">
        <v>0</v>
      </c>
      <c r="H45" s="58">
        <v>0</v>
      </c>
      <c r="I45" s="58">
        <v>0</v>
      </c>
      <c r="J45" s="58">
        <v>0</v>
      </c>
      <c r="K45" s="58">
        <v>0</v>
      </c>
      <c r="L45" s="58">
        <v>0</v>
      </c>
      <c r="M45" s="58">
        <v>0</v>
      </c>
      <c r="N45" s="683">
        <v>0</v>
      </c>
      <c r="O45" s="683">
        <v>0</v>
      </c>
    </row>
    <row r="46" spans="1:15" x14ac:dyDescent="0.25">
      <c r="A46" s="56"/>
      <c r="B46" s="57" t="s">
        <v>1704</v>
      </c>
      <c r="C46" s="58">
        <v>0</v>
      </c>
      <c r="D46" s="58">
        <v>0</v>
      </c>
      <c r="E46" s="58">
        <v>0</v>
      </c>
      <c r="F46" s="58">
        <v>0</v>
      </c>
      <c r="G46" s="58">
        <v>0</v>
      </c>
      <c r="H46" s="58">
        <v>0</v>
      </c>
      <c r="I46" s="58">
        <v>0</v>
      </c>
      <c r="J46" s="58">
        <v>0</v>
      </c>
      <c r="K46" s="58">
        <v>0</v>
      </c>
      <c r="L46" s="58">
        <v>0</v>
      </c>
      <c r="M46" s="58">
        <v>0</v>
      </c>
      <c r="N46" s="683">
        <v>0</v>
      </c>
      <c r="O46" s="683">
        <v>0</v>
      </c>
    </row>
    <row r="47" spans="1:15" x14ac:dyDescent="0.25">
      <c r="A47" s="56"/>
      <c r="B47" s="57" t="s">
        <v>1705</v>
      </c>
      <c r="C47" s="58">
        <v>1169.49</v>
      </c>
      <c r="D47" s="58">
        <v>0</v>
      </c>
      <c r="E47" s="58">
        <v>2.36</v>
      </c>
      <c r="F47" s="58">
        <v>0</v>
      </c>
      <c r="G47" s="58">
        <v>0</v>
      </c>
      <c r="H47" s="58">
        <v>1171.8499999999999</v>
      </c>
      <c r="I47" s="58">
        <v>68.792000000000002</v>
      </c>
      <c r="J47" s="58">
        <v>0.1888</v>
      </c>
      <c r="K47" s="58">
        <v>0</v>
      </c>
      <c r="L47" s="58">
        <v>68.980800000000002</v>
      </c>
      <c r="M47" s="58">
        <v>862.26</v>
      </c>
      <c r="N47" s="683">
        <v>0</v>
      </c>
      <c r="O47" s="683">
        <v>0</v>
      </c>
    </row>
    <row r="48" spans="1:15" x14ac:dyDescent="0.25">
      <c r="A48" s="56"/>
      <c r="B48" s="57" t="s">
        <v>1706</v>
      </c>
      <c r="C48" s="58">
        <v>56824.1</v>
      </c>
      <c r="D48" s="58">
        <v>0</v>
      </c>
      <c r="E48" s="58">
        <v>0</v>
      </c>
      <c r="F48" s="58">
        <v>0</v>
      </c>
      <c r="G48" s="58">
        <v>0</v>
      </c>
      <c r="H48" s="58">
        <v>56824.1</v>
      </c>
      <c r="I48" s="58">
        <v>555.41920000000005</v>
      </c>
      <c r="J48" s="58">
        <v>0</v>
      </c>
      <c r="K48" s="58">
        <v>0</v>
      </c>
      <c r="L48" s="58">
        <v>555.41920000000005</v>
      </c>
      <c r="M48" s="58">
        <v>6942.7400000000007</v>
      </c>
      <c r="N48" s="683">
        <v>3.9999999999999998E-6</v>
      </c>
      <c r="O48" s="683">
        <v>0</v>
      </c>
    </row>
    <row r="49" spans="1:15" ht="24" x14ac:dyDescent="0.25">
      <c r="A49" s="56"/>
      <c r="B49" s="57" t="s">
        <v>1707</v>
      </c>
      <c r="C49" s="58">
        <v>651327.04</v>
      </c>
      <c r="D49" s="58">
        <v>0</v>
      </c>
      <c r="E49" s="58">
        <v>156.63999999999999</v>
      </c>
      <c r="F49" s="58">
        <v>0</v>
      </c>
      <c r="G49" s="58">
        <v>0</v>
      </c>
      <c r="H49" s="58">
        <v>651483.68000000005</v>
      </c>
      <c r="I49" s="58">
        <v>23217.072</v>
      </c>
      <c r="J49" s="58">
        <v>12.5312</v>
      </c>
      <c r="K49" s="58">
        <v>0</v>
      </c>
      <c r="L49" s="58">
        <v>23229.603200000001</v>
      </c>
      <c r="M49" s="58">
        <v>290370.04000000004</v>
      </c>
      <c r="N49" s="683">
        <v>1.6699999999999999E-4</v>
      </c>
      <c r="O49" s="683">
        <v>0</v>
      </c>
    </row>
    <row r="50" spans="1:15" x14ac:dyDescent="0.25">
      <c r="A50" s="56"/>
      <c r="B50" s="57" t="s">
        <v>1708</v>
      </c>
      <c r="C50" s="58">
        <v>0</v>
      </c>
      <c r="D50" s="58">
        <v>0</v>
      </c>
      <c r="E50" s="58">
        <v>0</v>
      </c>
      <c r="F50" s="58">
        <v>0</v>
      </c>
      <c r="G50" s="58">
        <v>0</v>
      </c>
      <c r="H50" s="58">
        <v>0</v>
      </c>
      <c r="I50" s="58">
        <v>0</v>
      </c>
      <c r="J50" s="58">
        <v>0</v>
      </c>
      <c r="K50" s="58">
        <v>0</v>
      </c>
      <c r="L50" s="58">
        <v>0</v>
      </c>
      <c r="M50" s="58">
        <v>0</v>
      </c>
      <c r="N50" s="683">
        <v>0</v>
      </c>
      <c r="O50" s="683">
        <v>0</v>
      </c>
    </row>
    <row r="51" spans="1:15" x14ac:dyDescent="0.25">
      <c r="A51" s="56"/>
      <c r="B51" s="57" t="s">
        <v>1709</v>
      </c>
      <c r="C51" s="58">
        <v>4.2699999999999996</v>
      </c>
      <c r="D51" s="58">
        <v>0</v>
      </c>
      <c r="E51" s="58">
        <v>0</v>
      </c>
      <c r="F51" s="58">
        <v>0</v>
      </c>
      <c r="G51" s="58">
        <v>0</v>
      </c>
      <c r="H51" s="58">
        <v>4.2699999999999996</v>
      </c>
      <c r="I51" s="58">
        <v>0</v>
      </c>
      <c r="J51" s="58">
        <v>0</v>
      </c>
      <c r="K51" s="58">
        <v>0</v>
      </c>
      <c r="L51" s="58">
        <v>0</v>
      </c>
      <c r="M51" s="58">
        <v>0</v>
      </c>
      <c r="N51" s="683">
        <v>0</v>
      </c>
      <c r="O51" s="683">
        <v>0</v>
      </c>
    </row>
    <row r="52" spans="1:15" x14ac:dyDescent="0.25">
      <c r="A52" s="56"/>
      <c r="B52" s="60" t="s">
        <v>1710</v>
      </c>
      <c r="C52" s="58">
        <v>1503.14</v>
      </c>
      <c r="D52" s="58">
        <v>0</v>
      </c>
      <c r="E52" s="58">
        <v>0</v>
      </c>
      <c r="F52" s="58">
        <v>0</v>
      </c>
      <c r="G52" s="58">
        <v>0</v>
      </c>
      <c r="H52" s="58">
        <v>1503.14</v>
      </c>
      <c r="I52" s="58">
        <v>0.1888</v>
      </c>
      <c r="J52" s="58">
        <v>0</v>
      </c>
      <c r="K52" s="58">
        <v>0</v>
      </c>
      <c r="L52" s="58">
        <v>0.1888</v>
      </c>
      <c r="M52" s="58">
        <v>2.36</v>
      </c>
      <c r="N52" s="683">
        <v>0</v>
      </c>
      <c r="O52" s="683">
        <v>0</v>
      </c>
    </row>
    <row r="53" spans="1:15" x14ac:dyDescent="0.25">
      <c r="A53" s="56"/>
      <c r="B53" s="60" t="s">
        <v>1711</v>
      </c>
      <c r="C53" s="58">
        <v>50250.32</v>
      </c>
      <c r="D53" s="58">
        <v>0</v>
      </c>
      <c r="E53" s="58">
        <v>50</v>
      </c>
      <c r="F53" s="58">
        <v>0</v>
      </c>
      <c r="G53" s="58">
        <v>0</v>
      </c>
      <c r="H53" s="58">
        <v>50300.32</v>
      </c>
      <c r="I53" s="58">
        <v>1327.8384000000001</v>
      </c>
      <c r="J53" s="58">
        <v>4</v>
      </c>
      <c r="K53" s="58">
        <v>0</v>
      </c>
      <c r="L53" s="58">
        <v>1331.8384000000001</v>
      </c>
      <c r="M53" s="58">
        <v>16647.98</v>
      </c>
      <c r="N53" s="683">
        <v>1.0000000000000001E-5</v>
      </c>
      <c r="O53" s="683">
        <v>0</v>
      </c>
    </row>
    <row r="54" spans="1:15" x14ac:dyDescent="0.25">
      <c r="A54" s="56"/>
      <c r="B54" s="60" t="s">
        <v>1712</v>
      </c>
      <c r="C54" s="58">
        <v>2445084.75</v>
      </c>
      <c r="D54" s="58">
        <v>0</v>
      </c>
      <c r="E54" s="58">
        <v>4939.91</v>
      </c>
      <c r="F54" s="58">
        <v>0</v>
      </c>
      <c r="G54" s="58">
        <v>0</v>
      </c>
      <c r="H54" s="58">
        <v>2450024.66</v>
      </c>
      <c r="I54" s="58">
        <v>180563.484</v>
      </c>
      <c r="J54" s="58">
        <v>395.19279999999998</v>
      </c>
      <c r="K54" s="58">
        <v>0</v>
      </c>
      <c r="L54" s="58">
        <v>180958.67679999999</v>
      </c>
      <c r="M54" s="58">
        <v>2261983.46</v>
      </c>
      <c r="N54" s="683">
        <v>1.299E-3</v>
      </c>
      <c r="O54" s="683">
        <v>0</v>
      </c>
    </row>
    <row r="55" spans="1:15" x14ac:dyDescent="0.25">
      <c r="A55" s="56"/>
      <c r="B55" s="60" t="s">
        <v>1713</v>
      </c>
      <c r="C55" s="58">
        <v>110319.25</v>
      </c>
      <c r="D55" s="58">
        <v>0</v>
      </c>
      <c r="E55" s="58">
        <v>284.27999999999997</v>
      </c>
      <c r="F55" s="58">
        <v>0</v>
      </c>
      <c r="G55" s="58">
        <v>0</v>
      </c>
      <c r="H55" s="58">
        <v>110603.53</v>
      </c>
      <c r="I55" s="58">
        <v>4798.1912000000002</v>
      </c>
      <c r="J55" s="58">
        <v>22.7424</v>
      </c>
      <c r="K55" s="58">
        <v>0</v>
      </c>
      <c r="L55" s="58">
        <v>4820.9336000000003</v>
      </c>
      <c r="M55" s="58">
        <v>60261.670000000006</v>
      </c>
      <c r="N55" s="683">
        <v>3.4999999999999997E-5</v>
      </c>
      <c r="O55" s="683">
        <v>0</v>
      </c>
    </row>
    <row r="56" spans="1:15" ht="36" x14ac:dyDescent="0.25">
      <c r="A56" s="56"/>
      <c r="B56" s="60" t="s">
        <v>1714</v>
      </c>
      <c r="C56" s="58">
        <v>0</v>
      </c>
      <c r="D56" s="58">
        <v>0</v>
      </c>
      <c r="E56" s="58">
        <v>102.26</v>
      </c>
      <c r="F56" s="58">
        <v>0</v>
      </c>
      <c r="G56" s="58">
        <v>0</v>
      </c>
      <c r="H56" s="58">
        <v>102.26</v>
      </c>
      <c r="I56" s="58">
        <v>0</v>
      </c>
      <c r="J56" s="58">
        <v>8.1807999999999996</v>
      </c>
      <c r="K56" s="58">
        <v>0</v>
      </c>
      <c r="L56" s="58">
        <v>8.1807999999999996</v>
      </c>
      <c r="M56" s="58">
        <v>102.25999999999999</v>
      </c>
      <c r="N56" s="683">
        <v>0</v>
      </c>
      <c r="O56" s="683">
        <v>0</v>
      </c>
    </row>
    <row r="57" spans="1:15" x14ac:dyDescent="0.25">
      <c r="A57" s="56"/>
      <c r="B57" s="60" t="s">
        <v>1715</v>
      </c>
      <c r="C57" s="58">
        <v>10000</v>
      </c>
      <c r="D57" s="58">
        <v>0</v>
      </c>
      <c r="E57" s="58">
        <v>0</v>
      </c>
      <c r="F57" s="58">
        <v>0</v>
      </c>
      <c r="G57" s="58">
        <v>0</v>
      </c>
      <c r="H57" s="58">
        <v>10000</v>
      </c>
      <c r="I57" s="58">
        <v>0</v>
      </c>
      <c r="J57" s="58">
        <v>0</v>
      </c>
      <c r="K57" s="58">
        <v>0</v>
      </c>
      <c r="L57" s="58">
        <v>0</v>
      </c>
      <c r="M57" s="58">
        <v>0</v>
      </c>
      <c r="N57" s="683">
        <v>0</v>
      </c>
      <c r="O57" s="683">
        <v>0</v>
      </c>
    </row>
    <row r="58" spans="1:15" x14ac:dyDescent="0.25">
      <c r="A58" s="56"/>
      <c r="B58" s="60" t="s">
        <v>1716</v>
      </c>
      <c r="C58" s="58">
        <v>20377.3</v>
      </c>
      <c r="D58" s="58">
        <v>0</v>
      </c>
      <c r="E58" s="58">
        <v>0</v>
      </c>
      <c r="F58" s="58">
        <v>0</v>
      </c>
      <c r="G58" s="58">
        <v>0</v>
      </c>
      <c r="H58" s="58">
        <v>20377.3</v>
      </c>
      <c r="I58" s="58">
        <v>430.54880000000003</v>
      </c>
      <c r="J58" s="58">
        <v>0</v>
      </c>
      <c r="K58" s="58">
        <v>0</v>
      </c>
      <c r="L58" s="58">
        <v>430.54880000000003</v>
      </c>
      <c r="M58" s="58">
        <v>5381.8600000000006</v>
      </c>
      <c r="N58" s="683">
        <v>3.0000000000000001E-6</v>
      </c>
      <c r="O58" s="683">
        <v>0</v>
      </c>
    </row>
    <row r="59" spans="1:15" ht="24" x14ac:dyDescent="0.25">
      <c r="A59" s="56"/>
      <c r="B59" s="60" t="s">
        <v>1717</v>
      </c>
      <c r="C59" s="58">
        <v>2270645.84</v>
      </c>
      <c r="D59" s="58">
        <v>0</v>
      </c>
      <c r="E59" s="58">
        <v>0</v>
      </c>
      <c r="F59" s="58">
        <v>0</v>
      </c>
      <c r="G59" s="58">
        <v>0</v>
      </c>
      <c r="H59" s="58">
        <v>2270645.84</v>
      </c>
      <c r="I59" s="58">
        <v>169377.79680000001</v>
      </c>
      <c r="J59" s="58">
        <v>0</v>
      </c>
      <c r="K59" s="58">
        <v>0</v>
      </c>
      <c r="L59" s="58">
        <v>169377.79680000001</v>
      </c>
      <c r="M59" s="58">
        <v>2117222.46</v>
      </c>
      <c r="N59" s="683">
        <v>1.2160000000000001E-3</v>
      </c>
      <c r="O59" s="683">
        <v>0</v>
      </c>
    </row>
    <row r="60" spans="1:15" ht="24" x14ac:dyDescent="0.25">
      <c r="A60" s="56"/>
      <c r="B60" s="60" t="s">
        <v>1718</v>
      </c>
      <c r="C60" s="58">
        <v>1141701.8899999999</v>
      </c>
      <c r="D60" s="58">
        <v>0</v>
      </c>
      <c r="E60" s="58">
        <v>1544.21</v>
      </c>
      <c r="F60" s="58">
        <v>0</v>
      </c>
      <c r="G60" s="58">
        <v>0</v>
      </c>
      <c r="H60" s="58">
        <v>1143246.0999999999</v>
      </c>
      <c r="I60" s="58">
        <v>31730.149600000001</v>
      </c>
      <c r="J60" s="58">
        <v>123.5368</v>
      </c>
      <c r="K60" s="58">
        <v>0</v>
      </c>
      <c r="L60" s="58">
        <v>31853.686399999999</v>
      </c>
      <c r="M60" s="58">
        <v>398171.07999999996</v>
      </c>
      <c r="N60" s="683">
        <v>2.2900000000000001E-4</v>
      </c>
      <c r="O60" s="683">
        <v>0</v>
      </c>
    </row>
    <row r="61" spans="1:15" ht="24" x14ac:dyDescent="0.25">
      <c r="A61" s="56"/>
      <c r="B61" s="60" t="s">
        <v>1719</v>
      </c>
      <c r="C61" s="58">
        <v>2078420.77</v>
      </c>
      <c r="D61" s="58">
        <v>0</v>
      </c>
      <c r="E61" s="58">
        <v>29730.47</v>
      </c>
      <c r="F61" s="58">
        <v>0</v>
      </c>
      <c r="G61" s="58">
        <v>0</v>
      </c>
      <c r="H61" s="58">
        <v>2108151.2400000002</v>
      </c>
      <c r="I61" s="58">
        <v>119626.496</v>
      </c>
      <c r="J61" s="58">
        <v>2378.4376000000002</v>
      </c>
      <c r="K61" s="58">
        <v>0</v>
      </c>
      <c r="L61" s="58">
        <v>122004.9336</v>
      </c>
      <c r="M61" s="58">
        <v>1525061.6700000002</v>
      </c>
      <c r="N61" s="683">
        <v>8.7600000000000004E-4</v>
      </c>
      <c r="O61" s="683">
        <v>0</v>
      </c>
    </row>
    <row r="62" spans="1:15" x14ac:dyDescent="0.25">
      <c r="A62" s="56"/>
      <c r="B62" s="60" t="s">
        <v>1720</v>
      </c>
      <c r="C62" s="58">
        <v>0</v>
      </c>
      <c r="D62" s="58">
        <v>0</v>
      </c>
      <c r="E62" s="58">
        <v>0</v>
      </c>
      <c r="F62" s="58">
        <v>0</v>
      </c>
      <c r="G62" s="58">
        <v>0</v>
      </c>
      <c r="H62" s="58">
        <v>0</v>
      </c>
      <c r="I62" s="58">
        <v>0</v>
      </c>
      <c r="J62" s="58">
        <v>0</v>
      </c>
      <c r="K62" s="58">
        <v>0</v>
      </c>
      <c r="L62" s="58">
        <v>0</v>
      </c>
      <c r="M62" s="58">
        <v>0</v>
      </c>
      <c r="N62" s="683">
        <v>0</v>
      </c>
      <c r="O62" s="683">
        <v>0</v>
      </c>
    </row>
    <row r="63" spans="1:15" ht="36" x14ac:dyDescent="0.25">
      <c r="A63" s="56"/>
      <c r="B63" s="60" t="s">
        <v>1721</v>
      </c>
      <c r="C63" s="58">
        <v>0</v>
      </c>
      <c r="D63" s="58">
        <v>0</v>
      </c>
      <c r="E63" s="58">
        <v>0.26</v>
      </c>
      <c r="F63" s="58">
        <v>0</v>
      </c>
      <c r="G63" s="58">
        <v>0</v>
      </c>
      <c r="H63" s="58">
        <v>0.26</v>
      </c>
      <c r="I63" s="58">
        <v>0</v>
      </c>
      <c r="J63" s="58">
        <v>2.0799999999999999E-2</v>
      </c>
      <c r="K63" s="58">
        <v>0</v>
      </c>
      <c r="L63" s="58">
        <v>2.0799999999999999E-2</v>
      </c>
      <c r="M63" s="58">
        <v>0.26</v>
      </c>
      <c r="N63" s="683">
        <v>0</v>
      </c>
      <c r="O63" s="683">
        <v>0</v>
      </c>
    </row>
    <row r="64" spans="1:15" x14ac:dyDescent="0.25">
      <c r="A64" s="61" t="s">
        <v>181</v>
      </c>
      <c r="B64" s="60" t="s">
        <v>45</v>
      </c>
      <c r="C64" s="58">
        <v>3287521243.1100001</v>
      </c>
      <c r="D64" s="58">
        <v>0</v>
      </c>
      <c r="E64" s="58">
        <v>1010091.4</v>
      </c>
      <c r="F64" s="58">
        <v>0</v>
      </c>
      <c r="G64" s="58">
        <v>0</v>
      </c>
      <c r="H64" s="59">
        <v>3288531334.5100002</v>
      </c>
      <c r="I64" s="58">
        <v>139175457.5016</v>
      </c>
      <c r="J64" s="58">
        <v>80807.312000000005</v>
      </c>
      <c r="K64" s="58">
        <v>0</v>
      </c>
      <c r="L64" s="58">
        <v>139256264.8136</v>
      </c>
      <c r="M64" s="59">
        <v>1740703310.1700001</v>
      </c>
      <c r="N64" s="683">
        <v>1</v>
      </c>
      <c r="O64" s="62"/>
    </row>
  </sheetData>
  <mergeCells count="8">
    <mergeCell ref="N7:N9"/>
    <mergeCell ref="O7:O9"/>
    <mergeCell ref="C7:D8"/>
    <mergeCell ref="E7:F8"/>
    <mergeCell ref="G7:G9"/>
    <mergeCell ref="H7:H9"/>
    <mergeCell ref="I7:L8"/>
    <mergeCell ref="M7:M9"/>
  </mergeCells>
  <conditionalFormatting sqref="I10:M10 C10:G10 C11:O63 C64:N64">
    <cfRule type="cellIs" dxfId="10" priority="5" stopIfTrue="1" operator="lessThan">
      <formula>0</formula>
    </cfRule>
  </conditionalFormatting>
  <conditionalFormatting sqref="O64">
    <cfRule type="cellIs" dxfId="9" priority="4" stopIfTrue="1" operator="lessThan">
      <formula>0</formula>
    </cfRule>
  </conditionalFormatting>
  <conditionalFormatting sqref="H10">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&amp;CEN
Annex IX</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4323F-6D42-4257-89CA-BD7290CB0A6F}">
  <sheetPr codeName="Sheet27"/>
  <dimension ref="B1:D9"/>
  <sheetViews>
    <sheetView showGridLines="0" topLeftCell="B1" zoomScaleNormal="100" zoomScalePageLayoutView="115" workbookViewId="0">
      <selection activeCell="X9" sqref="X9"/>
    </sheetView>
    <sheetView topLeftCell="B1" workbookViewId="1"/>
  </sheetViews>
  <sheetFormatPr defaultColWidth="9.140625" defaultRowHeight="15" x14ac:dyDescent="0.25"/>
  <cols>
    <col min="1" max="1" width="0" style="1" hidden="1" customWidth="1"/>
    <col min="2" max="2" width="9.140625" style="1"/>
    <col min="3" max="3" width="55.28515625" style="1" customWidth="1"/>
    <col min="4" max="4" width="22" style="1" customWidth="1"/>
    <col min="5" max="5" width="44" style="1" bestFit="1" customWidth="1"/>
    <col min="6" max="6" width="26.5703125" style="1" customWidth="1"/>
    <col min="7" max="7" width="44" style="1" bestFit="1" customWidth="1"/>
    <col min="8" max="8" width="16.5703125" style="1" customWidth="1"/>
    <col min="9" max="9" width="25.85546875" style="1" bestFit="1" customWidth="1"/>
    <col min="10" max="10" width="14" style="1" customWidth="1"/>
    <col min="11" max="11" width="25.85546875" style="1" bestFit="1" customWidth="1"/>
    <col min="12" max="16384" width="9.140625" style="1"/>
  </cols>
  <sheetData>
    <row r="1" spans="2:4" ht="18.75" x14ac:dyDescent="0.3">
      <c r="C1" s="44"/>
    </row>
    <row r="3" spans="2:4" ht="18.75" x14ac:dyDescent="0.3">
      <c r="B3" s="44" t="s">
        <v>155</v>
      </c>
    </row>
    <row r="6" spans="2:4" x14ac:dyDescent="0.25">
      <c r="D6" s="63" t="s">
        <v>7</v>
      </c>
    </row>
    <row r="7" spans="2:4" x14ac:dyDescent="0.25">
      <c r="B7" s="64">
        <v>1</v>
      </c>
      <c r="C7" s="65" t="s">
        <v>53</v>
      </c>
      <c r="D7" s="692">
        <v>1928772515.5043499</v>
      </c>
    </row>
    <row r="8" spans="2:4" x14ac:dyDescent="0.25">
      <c r="B8" s="64">
        <v>2</v>
      </c>
      <c r="C8" s="65" t="s">
        <v>182</v>
      </c>
      <c r="D8" s="684">
        <v>1.0000000002569768E-6</v>
      </c>
    </row>
    <row r="9" spans="2:4" ht="30" x14ac:dyDescent="0.25">
      <c r="B9" s="64">
        <v>3</v>
      </c>
      <c r="C9" s="65" t="s">
        <v>183</v>
      </c>
      <c r="D9" s="692">
        <v>1928.772516</v>
      </c>
    </row>
  </sheetData>
  <conditionalFormatting sqref="D7:D9">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B0661-6464-41AC-8719-DC73376CE5E1}">
  <sheetPr codeName="Sheet3">
    <pageSetUpPr autoPageBreaks="0"/>
  </sheetPr>
  <dimension ref="A1:G44"/>
  <sheetViews>
    <sheetView showGridLines="0" zoomScale="85" zoomScaleNormal="85" workbookViewId="0">
      <selection activeCell="K21" sqref="K21"/>
    </sheetView>
    <sheetView workbookViewId="1"/>
  </sheetViews>
  <sheetFormatPr defaultColWidth="9.140625" defaultRowHeight="15" x14ac:dyDescent="0.25"/>
  <cols>
    <col min="1" max="1" width="1" style="3" customWidth="1"/>
    <col min="2" max="2" width="7.85546875" style="3" customWidth="1"/>
    <col min="3" max="3" width="64.42578125" style="3" customWidth="1"/>
    <col min="4" max="4" width="16.7109375" style="3" customWidth="1"/>
    <col min="5" max="5" width="14.140625" style="3" customWidth="1"/>
    <col min="6" max="6" width="16.5703125" style="3" customWidth="1"/>
    <col min="7" max="7" width="9.140625" style="3" customWidth="1"/>
    <col min="8" max="16384" width="9.140625" style="3"/>
  </cols>
  <sheetData>
    <row r="1" spans="1:6" x14ac:dyDescent="0.25">
      <c r="A1" s="2"/>
      <c r="B1" s="2"/>
      <c r="C1" s="2"/>
      <c r="D1" s="2"/>
      <c r="E1" s="2"/>
      <c r="F1" s="2"/>
    </row>
    <row r="2" spans="1:6" x14ac:dyDescent="0.25">
      <c r="A2" s="2"/>
      <c r="B2" s="4" t="s">
        <v>0</v>
      </c>
    </row>
    <row r="3" spans="1:6" x14ac:dyDescent="0.25">
      <c r="A3" s="2"/>
    </row>
    <row r="4" spans="1:6" x14ac:dyDescent="0.25">
      <c r="A4" s="2"/>
    </row>
    <row r="5" spans="1:6" ht="30" x14ac:dyDescent="0.25">
      <c r="A5" s="2"/>
      <c r="B5" s="857"/>
      <c r="C5" s="858"/>
      <c r="D5" s="861" t="s">
        <v>5</v>
      </c>
      <c r="E5" s="861"/>
      <c r="F5" s="5" t="s">
        <v>6</v>
      </c>
    </row>
    <row r="6" spans="1:6" x14ac:dyDescent="0.25">
      <c r="A6" s="2"/>
      <c r="B6" s="857"/>
      <c r="C6" s="858"/>
      <c r="D6" s="5" t="s">
        <v>7</v>
      </c>
      <c r="E6" s="5" t="s">
        <v>8</v>
      </c>
      <c r="F6" s="5" t="s">
        <v>9</v>
      </c>
    </row>
    <row r="7" spans="1:6" x14ac:dyDescent="0.25">
      <c r="A7" s="2"/>
      <c r="B7" s="859"/>
      <c r="C7" s="860"/>
      <c r="D7" s="5" t="s">
        <v>1667</v>
      </c>
      <c r="E7" s="5" t="s">
        <v>1723</v>
      </c>
      <c r="F7" s="686" t="s">
        <v>1667</v>
      </c>
    </row>
    <row r="8" spans="1:6" x14ac:dyDescent="0.25">
      <c r="A8" s="2"/>
      <c r="B8" s="5">
        <v>1</v>
      </c>
      <c r="C8" s="6" t="s">
        <v>11</v>
      </c>
      <c r="D8" s="677">
        <v>1768674079.148</v>
      </c>
      <c r="E8" s="677">
        <v>1673309201.848</v>
      </c>
      <c r="F8" s="677">
        <f>D8*8%</f>
        <v>141493926.33184001</v>
      </c>
    </row>
    <row r="9" spans="1:6" x14ac:dyDescent="0.25">
      <c r="A9" s="2"/>
      <c r="B9" s="5">
        <v>2</v>
      </c>
      <c r="C9" s="7" t="s">
        <v>12</v>
      </c>
      <c r="D9" s="677">
        <v>1768674079.148</v>
      </c>
      <c r="E9" s="677">
        <v>1673309201.848</v>
      </c>
      <c r="F9" s="677">
        <f t="shared" ref="F9:F19" si="0">D9*8%</f>
        <v>141493926.33184001</v>
      </c>
    </row>
    <row r="10" spans="1:6" x14ac:dyDescent="0.25">
      <c r="A10" s="2"/>
      <c r="B10" s="5">
        <v>3</v>
      </c>
      <c r="C10" s="7" t="s">
        <v>13</v>
      </c>
      <c r="D10" s="677">
        <v>0</v>
      </c>
      <c r="E10" s="677">
        <v>0</v>
      </c>
      <c r="F10" s="677">
        <f t="shared" si="0"/>
        <v>0</v>
      </c>
    </row>
    <row r="11" spans="1:6" x14ac:dyDescent="0.25">
      <c r="A11" s="2"/>
      <c r="B11" s="5">
        <v>4</v>
      </c>
      <c r="C11" s="7" t="s">
        <v>14</v>
      </c>
      <c r="D11" s="677">
        <v>0</v>
      </c>
      <c r="E11" s="677">
        <v>0</v>
      </c>
      <c r="F11" s="677">
        <f t="shared" si="0"/>
        <v>0</v>
      </c>
    </row>
    <row r="12" spans="1:6" x14ac:dyDescent="0.25">
      <c r="A12" s="2"/>
      <c r="B12" s="5" t="s">
        <v>15</v>
      </c>
      <c r="C12" s="7" t="s">
        <v>16</v>
      </c>
      <c r="D12" s="677">
        <v>0</v>
      </c>
      <c r="E12" s="677">
        <v>0</v>
      </c>
      <c r="F12" s="677">
        <f t="shared" si="0"/>
        <v>0</v>
      </c>
    </row>
    <row r="13" spans="1:6" x14ac:dyDescent="0.25">
      <c r="A13" s="2"/>
      <c r="B13" s="5">
        <v>5</v>
      </c>
      <c r="C13" s="7" t="s">
        <v>17</v>
      </c>
      <c r="D13" s="677">
        <v>0</v>
      </c>
      <c r="E13" s="677">
        <v>0</v>
      </c>
      <c r="F13" s="677">
        <f t="shared" si="0"/>
        <v>0</v>
      </c>
    </row>
    <row r="14" spans="1:6" x14ac:dyDescent="0.25">
      <c r="A14" s="2"/>
      <c r="B14" s="5">
        <v>6</v>
      </c>
      <c r="C14" s="6" t="s">
        <v>18</v>
      </c>
      <c r="D14" s="677">
        <v>2522203.979851</v>
      </c>
      <c r="E14" s="677">
        <v>3212225.264062</v>
      </c>
      <c r="F14" s="677">
        <f t="shared" si="0"/>
        <v>201776.31838807999</v>
      </c>
    </row>
    <row r="15" spans="1:6" x14ac:dyDescent="0.25">
      <c r="A15" s="2"/>
      <c r="B15" s="5">
        <v>7</v>
      </c>
      <c r="C15" s="7" t="s">
        <v>12</v>
      </c>
      <c r="D15" s="677">
        <v>0</v>
      </c>
      <c r="E15" s="677">
        <v>0</v>
      </c>
      <c r="F15" s="677">
        <f t="shared" si="0"/>
        <v>0</v>
      </c>
    </row>
    <row r="16" spans="1:6" x14ac:dyDescent="0.25">
      <c r="A16" s="2"/>
      <c r="B16" s="5">
        <v>8</v>
      </c>
      <c r="C16" s="7" t="s">
        <v>19</v>
      </c>
      <c r="D16" s="677">
        <v>0</v>
      </c>
      <c r="E16" s="677">
        <v>0</v>
      </c>
      <c r="F16" s="677">
        <f t="shared" si="0"/>
        <v>0</v>
      </c>
    </row>
    <row r="17" spans="1:7" x14ac:dyDescent="0.25">
      <c r="A17" s="2"/>
      <c r="B17" s="5" t="s">
        <v>20</v>
      </c>
      <c r="C17" s="7" t="s">
        <v>21</v>
      </c>
      <c r="D17" s="677">
        <v>0</v>
      </c>
      <c r="E17" s="677">
        <v>0</v>
      </c>
      <c r="F17" s="677">
        <f t="shared" si="0"/>
        <v>0</v>
      </c>
      <c r="G17" s="8"/>
    </row>
    <row r="18" spans="1:7" x14ac:dyDescent="0.25">
      <c r="A18" s="2"/>
      <c r="B18" s="5" t="s">
        <v>22</v>
      </c>
      <c r="C18" s="7" t="s">
        <v>23</v>
      </c>
      <c r="D18" s="677">
        <v>1211146.107851</v>
      </c>
      <c r="E18" s="677">
        <v>1557972.172062</v>
      </c>
      <c r="F18" s="677">
        <f t="shared" si="0"/>
        <v>96891.68862808001</v>
      </c>
    </row>
    <row r="19" spans="1:7" x14ac:dyDescent="0.25">
      <c r="A19" s="2"/>
      <c r="B19" s="5">
        <v>9</v>
      </c>
      <c r="C19" s="7" t="s">
        <v>24</v>
      </c>
      <c r="D19" s="677">
        <f>D14-D15-D16-D17-D18</f>
        <v>1311057.872</v>
      </c>
      <c r="E19" s="677">
        <f>E14-E15-E16-E17-E18</f>
        <v>1654253.0919999999</v>
      </c>
      <c r="F19" s="677">
        <f t="shared" si="0"/>
        <v>104884.62976</v>
      </c>
    </row>
    <row r="20" spans="1:7" x14ac:dyDescent="0.25">
      <c r="A20" s="2"/>
      <c r="B20" s="5">
        <v>10</v>
      </c>
      <c r="C20" s="6" t="s">
        <v>25</v>
      </c>
      <c r="D20" s="678"/>
      <c r="E20" s="678"/>
      <c r="F20" s="9"/>
    </row>
    <row r="21" spans="1:7" x14ac:dyDescent="0.25">
      <c r="A21" s="2"/>
      <c r="B21" s="5">
        <v>11</v>
      </c>
      <c r="C21" s="6" t="s">
        <v>25</v>
      </c>
      <c r="D21" s="678"/>
      <c r="E21" s="678"/>
      <c r="F21" s="9"/>
    </row>
    <row r="22" spans="1:7" x14ac:dyDescent="0.25">
      <c r="A22" s="2"/>
      <c r="B22" s="5">
        <v>12</v>
      </c>
      <c r="C22" s="6" t="s">
        <v>25</v>
      </c>
      <c r="D22" s="678"/>
      <c r="E22" s="678"/>
      <c r="F22" s="9"/>
    </row>
    <row r="23" spans="1:7" x14ac:dyDescent="0.25">
      <c r="A23" s="2"/>
      <c r="B23" s="5">
        <v>13</v>
      </c>
      <c r="C23" s="6" t="s">
        <v>25</v>
      </c>
      <c r="D23" s="678"/>
      <c r="E23" s="678"/>
      <c r="F23" s="9"/>
    </row>
    <row r="24" spans="1:7" x14ac:dyDescent="0.25">
      <c r="A24" s="2"/>
      <c r="B24" s="5">
        <v>14</v>
      </c>
      <c r="C24" s="6" t="s">
        <v>25</v>
      </c>
      <c r="D24" s="678"/>
      <c r="E24" s="678"/>
      <c r="F24" s="9"/>
    </row>
    <row r="25" spans="1:7" x14ac:dyDescent="0.25">
      <c r="A25" s="2"/>
      <c r="B25" s="5">
        <v>15</v>
      </c>
      <c r="C25" s="6" t="s">
        <v>26</v>
      </c>
      <c r="D25" s="677">
        <v>0</v>
      </c>
      <c r="E25" s="677">
        <v>0</v>
      </c>
      <c r="F25" s="677">
        <f t="shared" ref="F25:F32" si="1">D25*8%</f>
        <v>0</v>
      </c>
    </row>
    <row r="26" spans="1:7" ht="15" customHeight="1" x14ac:dyDescent="0.25">
      <c r="A26" s="2"/>
      <c r="B26" s="5">
        <v>16</v>
      </c>
      <c r="C26" s="6" t="s">
        <v>27</v>
      </c>
      <c r="D26" s="677">
        <v>0</v>
      </c>
      <c r="E26" s="677">
        <v>0</v>
      </c>
      <c r="F26" s="677">
        <f t="shared" si="1"/>
        <v>0</v>
      </c>
    </row>
    <row r="27" spans="1:7" x14ac:dyDescent="0.25">
      <c r="A27" s="2"/>
      <c r="B27" s="5">
        <v>17</v>
      </c>
      <c r="C27" s="7" t="s">
        <v>28</v>
      </c>
      <c r="D27" s="677">
        <v>0</v>
      </c>
      <c r="E27" s="677">
        <v>0</v>
      </c>
      <c r="F27" s="677">
        <f t="shared" si="1"/>
        <v>0</v>
      </c>
    </row>
    <row r="28" spans="1:7" x14ac:dyDescent="0.25">
      <c r="A28" s="2"/>
      <c r="B28" s="5">
        <v>18</v>
      </c>
      <c r="C28" s="7" t="s">
        <v>29</v>
      </c>
      <c r="D28" s="677">
        <v>0</v>
      </c>
      <c r="E28" s="677">
        <v>0</v>
      </c>
      <c r="F28" s="677">
        <f t="shared" si="1"/>
        <v>0</v>
      </c>
    </row>
    <row r="29" spans="1:7" x14ac:dyDescent="0.25">
      <c r="A29" s="2"/>
      <c r="B29" s="5">
        <v>19</v>
      </c>
      <c r="C29" s="7" t="s">
        <v>30</v>
      </c>
      <c r="D29" s="677">
        <v>0</v>
      </c>
      <c r="E29" s="677">
        <v>0</v>
      </c>
      <c r="F29" s="677">
        <f t="shared" si="1"/>
        <v>0</v>
      </c>
    </row>
    <row r="30" spans="1:7" x14ac:dyDescent="0.25">
      <c r="A30" s="2"/>
      <c r="B30" s="5" t="s">
        <v>31</v>
      </c>
      <c r="C30" s="7" t="s">
        <v>32</v>
      </c>
      <c r="D30" s="677">
        <v>0</v>
      </c>
      <c r="E30" s="677">
        <v>0</v>
      </c>
      <c r="F30" s="677">
        <f t="shared" si="1"/>
        <v>0</v>
      </c>
    </row>
    <row r="31" spans="1:7" x14ac:dyDescent="0.25">
      <c r="A31" s="2"/>
      <c r="B31" s="5">
        <v>20</v>
      </c>
      <c r="C31" s="6" t="s">
        <v>33</v>
      </c>
      <c r="D31" s="677">
        <v>4797984.5389999999</v>
      </c>
      <c r="E31" s="677">
        <v>10388649.226</v>
      </c>
      <c r="F31" s="677">
        <f t="shared" si="1"/>
        <v>383838.76312000002</v>
      </c>
    </row>
    <row r="32" spans="1:7" x14ac:dyDescent="0.25">
      <c r="A32" s="2"/>
      <c r="B32" s="5">
        <v>21</v>
      </c>
      <c r="C32" s="7" t="s">
        <v>12</v>
      </c>
      <c r="D32" s="677">
        <v>4797984.5389999999</v>
      </c>
      <c r="E32" s="677">
        <v>10388649.226</v>
      </c>
      <c r="F32" s="677">
        <f t="shared" si="1"/>
        <v>383838.76312000002</v>
      </c>
    </row>
    <row r="33" spans="1:6" x14ac:dyDescent="0.25">
      <c r="A33" s="2"/>
      <c r="B33" s="5">
        <v>22</v>
      </c>
      <c r="C33" s="7" t="s">
        <v>34</v>
      </c>
      <c r="D33" s="677">
        <v>0</v>
      </c>
      <c r="E33" s="677">
        <v>0</v>
      </c>
      <c r="F33" s="6"/>
    </row>
    <row r="34" spans="1:6" x14ac:dyDescent="0.25">
      <c r="A34" s="2"/>
      <c r="B34" s="5" t="s">
        <v>35</v>
      </c>
      <c r="C34" s="6" t="s">
        <v>36</v>
      </c>
      <c r="D34" s="677">
        <v>0</v>
      </c>
      <c r="E34" s="677">
        <v>0</v>
      </c>
      <c r="F34" s="6"/>
    </row>
    <row r="35" spans="1:6" x14ac:dyDescent="0.25">
      <c r="A35" s="2"/>
      <c r="B35" s="5">
        <v>23</v>
      </c>
      <c r="C35" s="6" t="s">
        <v>37</v>
      </c>
      <c r="D35" s="678">
        <v>152778247.83750001</v>
      </c>
      <c r="E35" s="678">
        <v>152778247.83750001</v>
      </c>
      <c r="F35" s="678">
        <f t="shared" ref="F35:F39" si="2">D35*8%</f>
        <v>12222259.827000001</v>
      </c>
    </row>
    <row r="36" spans="1:6" x14ac:dyDescent="0.25">
      <c r="A36" s="2"/>
      <c r="B36" s="5" t="s">
        <v>38</v>
      </c>
      <c r="C36" s="6" t="s">
        <v>39</v>
      </c>
      <c r="D36" s="677">
        <v>152778247.83750001</v>
      </c>
      <c r="E36" s="677">
        <v>152778247.83750001</v>
      </c>
      <c r="F36" s="677">
        <f t="shared" si="2"/>
        <v>12222259.827000001</v>
      </c>
    </row>
    <row r="37" spans="1:6" x14ac:dyDescent="0.25">
      <c r="A37" s="2"/>
      <c r="B37" s="5" t="s">
        <v>40</v>
      </c>
      <c r="C37" s="6" t="s">
        <v>41</v>
      </c>
      <c r="D37" s="677">
        <v>0</v>
      </c>
      <c r="E37" s="677">
        <v>0</v>
      </c>
      <c r="F37" s="677">
        <f t="shared" si="2"/>
        <v>0</v>
      </c>
    </row>
    <row r="38" spans="1:6" x14ac:dyDescent="0.25">
      <c r="A38" s="2"/>
      <c r="B38" s="5" t="s">
        <v>42</v>
      </c>
      <c r="C38" s="6" t="s">
        <v>43</v>
      </c>
      <c r="D38" s="677">
        <v>0</v>
      </c>
      <c r="E38" s="677">
        <v>0</v>
      </c>
      <c r="F38" s="677">
        <f t="shared" si="2"/>
        <v>0</v>
      </c>
    </row>
    <row r="39" spans="1:6" ht="30" x14ac:dyDescent="0.25">
      <c r="A39" s="2"/>
      <c r="B39" s="5">
        <v>24</v>
      </c>
      <c r="C39" s="6" t="s">
        <v>44</v>
      </c>
      <c r="D39" s="677">
        <v>0</v>
      </c>
      <c r="E39" s="677">
        <v>0</v>
      </c>
      <c r="F39" s="677">
        <f t="shared" si="2"/>
        <v>0</v>
      </c>
    </row>
    <row r="40" spans="1:6" x14ac:dyDescent="0.25">
      <c r="A40" s="2"/>
      <c r="B40" s="5">
        <v>25</v>
      </c>
      <c r="C40" s="6" t="s">
        <v>25</v>
      </c>
      <c r="D40" s="678"/>
      <c r="E40" s="678"/>
      <c r="F40" s="9"/>
    </row>
    <row r="41" spans="1:6" x14ac:dyDescent="0.25">
      <c r="A41" s="2"/>
      <c r="B41" s="5">
        <v>26</v>
      </c>
      <c r="C41" s="6" t="s">
        <v>25</v>
      </c>
      <c r="D41" s="678"/>
      <c r="E41" s="678"/>
      <c r="F41" s="9"/>
    </row>
    <row r="42" spans="1:6" x14ac:dyDescent="0.25">
      <c r="A42" s="2"/>
      <c r="B42" s="5">
        <v>27</v>
      </c>
      <c r="C42" s="6" t="s">
        <v>25</v>
      </c>
      <c r="D42" s="678"/>
      <c r="E42" s="678"/>
      <c r="F42" s="9"/>
    </row>
    <row r="43" spans="1:6" x14ac:dyDescent="0.25">
      <c r="A43" s="2"/>
      <c r="B43" s="5">
        <v>28</v>
      </c>
      <c r="C43" s="6" t="s">
        <v>25</v>
      </c>
      <c r="D43" s="678"/>
      <c r="E43" s="678"/>
      <c r="F43" s="9"/>
    </row>
    <row r="44" spans="1:6" x14ac:dyDescent="0.25">
      <c r="A44" s="2"/>
      <c r="B44" s="10">
        <v>29</v>
      </c>
      <c r="C44" s="11" t="s">
        <v>45</v>
      </c>
      <c r="D44" s="679">
        <f>D8+D14+D25+D26+D31+D34+D35</f>
        <v>1928772515.5043511</v>
      </c>
      <c r="E44" s="679">
        <f>E8+E14+E25+E26+E31+E34+E35</f>
        <v>1839688324.1755621</v>
      </c>
      <c r="F44" s="679">
        <f t="shared" ref="F44" si="3">D44*8%</f>
        <v>154301801.2403481</v>
      </c>
    </row>
  </sheetData>
  <mergeCells count="2">
    <mergeCell ref="B5:C7"/>
    <mergeCell ref="D5:E5"/>
  </mergeCells>
  <pageMargins left="0.7" right="0.7" top="0.75" bottom="0.75" header="0.3" footer="0.3"/>
  <pageSetup paperSize="9" orientation="landscape" r:id="rId1"/>
  <headerFooter>
    <oddHeader>&amp;CEN
Annex 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228FC-53AA-4EE1-BC38-AD48F3D18699}">
  <sheetPr codeName="Sheet29">
    <pageSetUpPr fitToPage="1"/>
  </sheetPr>
  <dimension ref="B2:F21"/>
  <sheetViews>
    <sheetView showGridLines="0" zoomScaleNormal="100" workbookViewId="0">
      <selection activeCell="X9" sqref="X9"/>
    </sheetView>
    <sheetView workbookViewId="1"/>
  </sheetViews>
  <sheetFormatPr defaultColWidth="9.140625" defaultRowHeight="15" x14ac:dyDescent="0.25"/>
  <cols>
    <col min="1" max="2" width="9.140625" style="1"/>
    <col min="3" max="3" width="63.140625" style="1" customWidth="1"/>
    <col min="4" max="4" width="17.85546875" style="1" customWidth="1"/>
    <col min="5" max="16384" width="9.140625" style="1"/>
  </cols>
  <sheetData>
    <row r="2" spans="2:6" ht="18.75" customHeight="1" x14ac:dyDescent="0.3">
      <c r="B2" s="152" t="s">
        <v>478</v>
      </c>
      <c r="C2" s="153"/>
      <c r="D2" s="153"/>
    </row>
    <row r="3" spans="2:6" ht="15" customHeight="1" x14ac:dyDescent="0.25">
      <c r="B3" s="153"/>
      <c r="C3" s="153"/>
      <c r="D3" s="153"/>
    </row>
    <row r="5" spans="2:6" x14ac:dyDescent="0.25">
      <c r="B5" s="28"/>
      <c r="C5" s="28"/>
      <c r="D5" s="154" t="s">
        <v>7</v>
      </c>
    </row>
    <row r="6" spans="2:6" x14ac:dyDescent="0.25">
      <c r="B6" s="28"/>
      <c r="C6" s="28"/>
      <c r="D6" s="79" t="s">
        <v>482</v>
      </c>
    </row>
    <row r="7" spans="2:6" x14ac:dyDescent="0.25">
      <c r="B7" s="155">
        <v>1</v>
      </c>
      <c r="C7" s="21" t="s">
        <v>483</v>
      </c>
      <c r="D7" s="801">
        <v>6844930347.8233128</v>
      </c>
      <c r="E7" s="157"/>
      <c r="F7" s="25"/>
    </row>
    <row r="8" spans="2:6" ht="30" x14ac:dyDescent="0.25">
      <c r="B8" s="20">
        <v>2</v>
      </c>
      <c r="C8" s="21" t="s">
        <v>484</v>
      </c>
      <c r="D8" s="801">
        <v>0</v>
      </c>
      <c r="E8" s="157"/>
      <c r="F8" s="25"/>
    </row>
    <row r="9" spans="2:6" ht="30" x14ac:dyDescent="0.25">
      <c r="B9" s="20">
        <v>3</v>
      </c>
      <c r="C9" s="21" t="s">
        <v>485</v>
      </c>
      <c r="D9" s="693">
        <v>0</v>
      </c>
    </row>
    <row r="10" spans="2:6" ht="30" x14ac:dyDescent="0.25">
      <c r="B10" s="20">
        <v>4</v>
      </c>
      <c r="C10" s="45" t="s">
        <v>486</v>
      </c>
      <c r="D10" s="693">
        <v>0</v>
      </c>
    </row>
    <row r="11" spans="2:6" ht="46.5" customHeight="1" x14ac:dyDescent="0.25">
      <c r="B11" s="20">
        <v>5</v>
      </c>
      <c r="C11" s="6" t="s">
        <v>487</v>
      </c>
      <c r="D11" s="693">
        <v>0</v>
      </c>
    </row>
    <row r="12" spans="2:6" ht="30" x14ac:dyDescent="0.25">
      <c r="B12" s="20">
        <v>6</v>
      </c>
      <c r="C12" s="21" t="s">
        <v>488</v>
      </c>
      <c r="D12" s="693">
        <v>0</v>
      </c>
    </row>
    <row r="13" spans="2:6" x14ac:dyDescent="0.25">
      <c r="B13" s="20">
        <v>7</v>
      </c>
      <c r="C13" s="21" t="s">
        <v>489</v>
      </c>
      <c r="D13" s="693">
        <v>0</v>
      </c>
    </row>
    <row r="14" spans="2:6" x14ac:dyDescent="0.25">
      <c r="B14" s="20">
        <v>8</v>
      </c>
      <c r="C14" s="21" t="s">
        <v>490</v>
      </c>
      <c r="D14" s="693">
        <v>-3719.93</v>
      </c>
    </row>
    <row r="15" spans="2:6" x14ac:dyDescent="0.25">
      <c r="B15" s="20">
        <v>9</v>
      </c>
      <c r="C15" s="21" t="s">
        <v>491</v>
      </c>
      <c r="D15" s="693">
        <v>188037.02</v>
      </c>
    </row>
    <row r="16" spans="2:6" ht="30" x14ac:dyDescent="0.25">
      <c r="B16" s="20">
        <v>10</v>
      </c>
      <c r="C16" s="21" t="s">
        <v>492</v>
      </c>
      <c r="D16" s="693">
        <v>113952342.24700001</v>
      </c>
    </row>
    <row r="17" spans="2:4" ht="30" x14ac:dyDescent="0.25">
      <c r="B17" s="20">
        <v>11</v>
      </c>
      <c r="C17" s="6" t="s">
        <v>493</v>
      </c>
      <c r="D17" s="693">
        <v>0</v>
      </c>
    </row>
    <row r="18" spans="2:4" ht="30" x14ac:dyDescent="0.25">
      <c r="B18" s="20" t="s">
        <v>494</v>
      </c>
      <c r="C18" s="6" t="s">
        <v>495</v>
      </c>
      <c r="D18" s="693">
        <v>0</v>
      </c>
    </row>
    <row r="19" spans="2:4" ht="30" x14ac:dyDescent="0.25">
      <c r="B19" s="20" t="s">
        <v>496</v>
      </c>
      <c r="C19" s="6" t="s">
        <v>497</v>
      </c>
      <c r="D19" s="693">
        <v>0</v>
      </c>
    </row>
    <row r="20" spans="2:4" x14ac:dyDescent="0.25">
      <c r="B20" s="20">
        <v>12</v>
      </c>
      <c r="C20" s="21" t="s">
        <v>498</v>
      </c>
      <c r="D20" s="693">
        <f>D21-SUM(D7:D19)</f>
        <v>-201987205.44331169</v>
      </c>
    </row>
    <row r="21" spans="2:4" x14ac:dyDescent="0.25">
      <c r="B21" s="20">
        <v>13</v>
      </c>
      <c r="C21" s="141" t="s">
        <v>499</v>
      </c>
      <c r="D21" s="693">
        <f>'EU LR2'!D54</f>
        <v>6757079801.717001</v>
      </c>
    </row>
  </sheetData>
  <pageMargins left="0.70866141732283472" right="0.70866141732283472" top="0.74803149606299213" bottom="0.74803149606299213" header="0.31496062992125984" footer="0.31496062992125984"/>
  <pageSetup paperSize="9" orientation="landscape" r:id="rId1"/>
  <headerFooter>
    <oddHeader>&amp;CEN
Annex XI</oddHeader>
    <oddFooter>&amp;C1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0C0FE-35FE-4C4C-BAC0-58F3A696D68F}">
  <sheetPr codeName="Sheet30">
    <pageSetUpPr fitToPage="1"/>
  </sheetPr>
  <dimension ref="A2:M72"/>
  <sheetViews>
    <sheetView showGridLines="0" zoomScaleNormal="100" workbookViewId="0">
      <selection activeCell="X9" sqref="X9"/>
    </sheetView>
    <sheetView workbookViewId="1">
      <selection activeCell="G16" sqref="G16"/>
    </sheetView>
  </sheetViews>
  <sheetFormatPr defaultColWidth="9.140625" defaultRowHeight="15" x14ac:dyDescent="0.25"/>
  <cols>
    <col min="1" max="1" width="9.140625" style="1"/>
    <col min="2" max="2" width="8.5703125" style="91" customWidth="1"/>
    <col min="3" max="3" width="71.85546875" style="1" customWidth="1"/>
    <col min="4" max="4" width="17.140625" style="1" customWidth="1"/>
    <col min="5" max="5" width="17.5703125" style="1" customWidth="1"/>
    <col min="6" max="7" width="11.42578125" style="1" bestFit="1" customWidth="1"/>
    <col min="8" max="16384" width="9.140625" style="1"/>
  </cols>
  <sheetData>
    <row r="2" spans="1:5" ht="18.75" x14ac:dyDescent="0.3">
      <c r="A2" s="161"/>
      <c r="B2" s="152" t="s">
        <v>479</v>
      </c>
    </row>
    <row r="4" spans="1:5" x14ac:dyDescent="0.25">
      <c r="C4" s="162"/>
      <c r="D4" s="941" t="s">
        <v>500</v>
      </c>
      <c r="E4" s="941"/>
    </row>
    <row r="5" spans="1:5" x14ac:dyDescent="0.25">
      <c r="B5" s="942"/>
      <c r="C5" s="943"/>
      <c r="D5" s="146" t="s">
        <v>7</v>
      </c>
      <c r="E5" s="146" t="s">
        <v>8</v>
      </c>
    </row>
    <row r="6" spans="1:5" x14ac:dyDescent="0.25">
      <c r="B6" s="944"/>
      <c r="C6" s="945"/>
      <c r="D6" s="146" t="s">
        <v>1667</v>
      </c>
      <c r="E6" s="146" t="s">
        <v>1724</v>
      </c>
    </row>
    <row r="7" spans="1:5" x14ac:dyDescent="0.25">
      <c r="B7" s="938" t="s">
        <v>501</v>
      </c>
      <c r="C7" s="939"/>
      <c r="D7" s="939"/>
      <c r="E7" s="940"/>
    </row>
    <row r="8" spans="1:5" x14ac:dyDescent="0.25">
      <c r="B8" s="146">
        <v>1</v>
      </c>
      <c r="C8" s="6" t="s">
        <v>502</v>
      </c>
      <c r="D8" s="693">
        <v>6637208017.1400003</v>
      </c>
      <c r="E8" s="693">
        <v>5793373240.7600002</v>
      </c>
    </row>
    <row r="9" spans="1:5" ht="30" x14ac:dyDescent="0.25">
      <c r="B9" s="82">
        <v>2</v>
      </c>
      <c r="C9" s="6" t="s">
        <v>503</v>
      </c>
      <c r="D9" s="693">
        <v>0</v>
      </c>
      <c r="E9" s="693">
        <v>0</v>
      </c>
    </row>
    <row r="10" spans="1:5" ht="30" x14ac:dyDescent="0.25">
      <c r="B10" s="82">
        <v>3</v>
      </c>
      <c r="C10" s="6" t="s">
        <v>504</v>
      </c>
      <c r="D10" s="693">
        <v>0</v>
      </c>
      <c r="E10" s="693">
        <v>0</v>
      </c>
    </row>
    <row r="11" spans="1:5" ht="30" x14ac:dyDescent="0.25">
      <c r="B11" s="82">
        <v>4</v>
      </c>
      <c r="C11" s="6" t="s">
        <v>505</v>
      </c>
      <c r="D11" s="693">
        <v>0</v>
      </c>
      <c r="E11" s="693">
        <v>0</v>
      </c>
    </row>
    <row r="12" spans="1:5" x14ac:dyDescent="0.25">
      <c r="B12" s="82">
        <v>5</v>
      </c>
      <c r="C12" s="163" t="s">
        <v>506</v>
      </c>
      <c r="D12" s="693">
        <v>0</v>
      </c>
      <c r="E12" s="693">
        <v>0</v>
      </c>
    </row>
    <row r="13" spans="1:5" x14ac:dyDescent="0.25">
      <c r="B13" s="146">
        <v>6</v>
      </c>
      <c r="C13" s="6" t="s">
        <v>507</v>
      </c>
      <c r="D13" s="693">
        <v>0</v>
      </c>
      <c r="E13" s="693">
        <v>0</v>
      </c>
    </row>
    <row r="14" spans="1:5" x14ac:dyDescent="0.25">
      <c r="B14" s="164">
        <v>7</v>
      </c>
      <c r="C14" s="165" t="s">
        <v>508</v>
      </c>
      <c r="D14" s="694">
        <f>SUM(D8:D13)</f>
        <v>6637208017.1400003</v>
      </c>
      <c r="E14" s="694">
        <f>SUM(E8:E13)</f>
        <v>5793373240.7600002</v>
      </c>
    </row>
    <row r="15" spans="1:5" x14ac:dyDescent="0.25">
      <c r="B15" s="938" t="s">
        <v>509</v>
      </c>
      <c r="C15" s="939"/>
      <c r="D15" s="939"/>
      <c r="E15" s="940"/>
    </row>
    <row r="16" spans="1:5" ht="30" x14ac:dyDescent="0.25">
      <c r="B16" s="5">
        <v>8</v>
      </c>
      <c r="C16" s="166" t="s">
        <v>510</v>
      </c>
      <c r="D16" s="693">
        <v>0</v>
      </c>
      <c r="E16" s="693">
        <v>0</v>
      </c>
    </row>
    <row r="17" spans="2:7" ht="30" x14ac:dyDescent="0.25">
      <c r="B17" s="5" t="s">
        <v>511</v>
      </c>
      <c r="C17" s="167" t="s">
        <v>512</v>
      </c>
      <c r="D17" s="693">
        <v>0</v>
      </c>
      <c r="E17" s="693">
        <v>0</v>
      </c>
    </row>
    <row r="18" spans="2:7" ht="30" x14ac:dyDescent="0.25">
      <c r="B18" s="5">
        <v>9</v>
      </c>
      <c r="C18" s="6" t="s">
        <v>513</v>
      </c>
      <c r="D18" s="693">
        <v>0</v>
      </c>
      <c r="E18" s="693">
        <v>0</v>
      </c>
    </row>
    <row r="19" spans="2:7" ht="30" x14ac:dyDescent="0.25">
      <c r="B19" s="5" t="s">
        <v>437</v>
      </c>
      <c r="C19" s="168" t="s">
        <v>514</v>
      </c>
      <c r="D19" s="693">
        <v>0</v>
      </c>
      <c r="E19" s="693">
        <v>0</v>
      </c>
      <c r="F19" s="685"/>
      <c r="G19" s="685"/>
    </row>
    <row r="20" spans="2:7" x14ac:dyDescent="0.25">
      <c r="B20" s="5" t="s">
        <v>439</v>
      </c>
      <c r="C20" s="168" t="s">
        <v>515</v>
      </c>
      <c r="D20" s="693">
        <v>5731405.3099999996</v>
      </c>
      <c r="E20" s="693">
        <v>5731405.3099999996</v>
      </c>
    </row>
    <row r="21" spans="2:7" x14ac:dyDescent="0.25">
      <c r="B21" s="169">
        <v>10</v>
      </c>
      <c r="C21" s="140" t="s">
        <v>516</v>
      </c>
      <c r="D21" s="693">
        <v>0</v>
      </c>
      <c r="E21" s="693">
        <v>0</v>
      </c>
    </row>
    <row r="22" spans="2:7" ht="30" x14ac:dyDescent="0.25">
      <c r="B22" s="169" t="s">
        <v>517</v>
      </c>
      <c r="C22" s="7" t="s">
        <v>518</v>
      </c>
      <c r="D22" s="693">
        <v>0</v>
      </c>
      <c r="E22" s="693">
        <v>0</v>
      </c>
    </row>
    <row r="23" spans="2:7" ht="30" x14ac:dyDescent="0.25">
      <c r="B23" s="169" t="s">
        <v>519</v>
      </c>
      <c r="C23" s="170" t="s">
        <v>520</v>
      </c>
      <c r="D23" s="693">
        <v>0</v>
      </c>
      <c r="E23" s="693">
        <v>0</v>
      </c>
    </row>
    <row r="24" spans="2:7" x14ac:dyDescent="0.25">
      <c r="B24" s="5">
        <v>11</v>
      </c>
      <c r="C24" s="6" t="s">
        <v>521</v>
      </c>
      <c r="D24" s="693">
        <v>0</v>
      </c>
      <c r="E24" s="693">
        <v>0</v>
      </c>
    </row>
    <row r="25" spans="2:7" ht="30" x14ac:dyDescent="0.25">
      <c r="B25" s="5">
        <v>12</v>
      </c>
      <c r="C25" s="6" t="s">
        <v>522</v>
      </c>
      <c r="D25" s="693">
        <v>0</v>
      </c>
      <c r="E25" s="693">
        <v>0</v>
      </c>
    </row>
    <row r="26" spans="2:7" x14ac:dyDescent="0.25">
      <c r="B26" s="171">
        <v>13</v>
      </c>
      <c r="C26" s="172" t="s">
        <v>523</v>
      </c>
      <c r="D26" s="694">
        <f>SUM(D16:D25)</f>
        <v>5731405.3099999996</v>
      </c>
      <c r="E26" s="694">
        <f>SUM(E16:E25)</f>
        <v>5731405.3099999996</v>
      </c>
    </row>
    <row r="27" spans="2:7" x14ac:dyDescent="0.25">
      <c r="B27" s="946" t="s">
        <v>524</v>
      </c>
      <c r="C27" s="947"/>
      <c r="D27" s="947"/>
      <c r="E27" s="948"/>
    </row>
    <row r="28" spans="2:7" ht="30" x14ac:dyDescent="0.25">
      <c r="B28" s="146">
        <v>14</v>
      </c>
      <c r="C28" s="6" t="s">
        <v>525</v>
      </c>
      <c r="D28" s="693">
        <v>0</v>
      </c>
      <c r="E28" s="693">
        <v>0</v>
      </c>
    </row>
    <row r="29" spans="2:7" x14ac:dyDescent="0.25">
      <c r="B29" s="146">
        <v>15</v>
      </c>
      <c r="C29" s="6" t="s">
        <v>526</v>
      </c>
      <c r="D29" s="693">
        <v>188037.02</v>
      </c>
      <c r="E29" s="693">
        <v>113802.7</v>
      </c>
    </row>
    <row r="30" spans="2:7" x14ac:dyDescent="0.25">
      <c r="B30" s="146">
        <v>16</v>
      </c>
      <c r="C30" s="6" t="s">
        <v>527</v>
      </c>
      <c r="D30" s="693">
        <v>0</v>
      </c>
      <c r="E30" s="693">
        <v>0</v>
      </c>
    </row>
    <row r="31" spans="2:7" ht="30" x14ac:dyDescent="0.25">
      <c r="B31" s="5" t="s">
        <v>528</v>
      </c>
      <c r="C31" s="6" t="s">
        <v>529</v>
      </c>
      <c r="D31" s="693">
        <v>0</v>
      </c>
      <c r="E31" s="693">
        <v>0</v>
      </c>
    </row>
    <row r="32" spans="2:7" x14ac:dyDescent="0.25">
      <c r="B32" s="5">
        <v>17</v>
      </c>
      <c r="C32" s="6" t="s">
        <v>530</v>
      </c>
      <c r="D32" s="693">
        <v>0</v>
      </c>
      <c r="E32" s="693">
        <v>0</v>
      </c>
    </row>
    <row r="33" spans="2:5" x14ac:dyDescent="0.25">
      <c r="B33" s="5" t="s">
        <v>531</v>
      </c>
      <c r="C33" s="6" t="s">
        <v>532</v>
      </c>
      <c r="D33" s="693">
        <v>0</v>
      </c>
      <c r="E33" s="693">
        <v>0</v>
      </c>
    </row>
    <row r="34" spans="2:5" x14ac:dyDescent="0.25">
      <c r="B34" s="171">
        <v>18</v>
      </c>
      <c r="C34" s="172" t="s">
        <v>533</v>
      </c>
      <c r="D34" s="694">
        <f>SUM(D28:D33)</f>
        <v>188037.02</v>
      </c>
      <c r="E34" s="694">
        <f>SUM(E28:E33)</f>
        <v>113802.7</v>
      </c>
    </row>
    <row r="35" spans="2:5" x14ac:dyDescent="0.25">
      <c r="B35" s="938" t="s">
        <v>534</v>
      </c>
      <c r="C35" s="939"/>
      <c r="D35" s="939"/>
      <c r="E35" s="940"/>
    </row>
    <row r="36" spans="2:5" x14ac:dyDescent="0.25">
      <c r="B36" s="146">
        <v>19</v>
      </c>
      <c r="C36" s="6" t="s">
        <v>535</v>
      </c>
      <c r="D36" s="693">
        <v>0</v>
      </c>
      <c r="E36" s="693">
        <v>0</v>
      </c>
    </row>
    <row r="37" spans="2:5" x14ac:dyDescent="0.25">
      <c r="B37" s="146">
        <v>20</v>
      </c>
      <c r="C37" s="6" t="s">
        <v>536</v>
      </c>
      <c r="D37" s="693">
        <f>D39-D36-D38</f>
        <v>113952342.24700001</v>
      </c>
      <c r="E37" s="693">
        <f>E39-E36-E38</f>
        <v>94899016.151000008</v>
      </c>
    </row>
    <row r="38" spans="2:5" ht="30" x14ac:dyDescent="0.25">
      <c r="B38" s="146">
        <v>21</v>
      </c>
      <c r="C38" s="45" t="s">
        <v>537</v>
      </c>
      <c r="D38" s="693">
        <v>0</v>
      </c>
      <c r="E38" s="693">
        <v>0</v>
      </c>
    </row>
    <row r="39" spans="2:5" x14ac:dyDescent="0.25">
      <c r="B39" s="171">
        <v>22</v>
      </c>
      <c r="C39" s="172" t="s">
        <v>538</v>
      </c>
      <c r="D39" s="694">
        <v>113952342.24700001</v>
      </c>
      <c r="E39" s="694">
        <v>94899016.151000008</v>
      </c>
    </row>
    <row r="40" spans="2:5" x14ac:dyDescent="0.25">
      <c r="B40" s="932" t="s">
        <v>539</v>
      </c>
      <c r="C40" s="933"/>
      <c r="D40" s="933"/>
      <c r="E40" s="934"/>
    </row>
    <row r="41" spans="2:5" ht="30" x14ac:dyDescent="0.25">
      <c r="B41" s="5" t="s">
        <v>540</v>
      </c>
      <c r="C41" s="6" t="s">
        <v>541</v>
      </c>
      <c r="D41" s="693">
        <v>0</v>
      </c>
      <c r="E41" s="693">
        <v>0</v>
      </c>
    </row>
    <row r="42" spans="2:5" ht="30" x14ac:dyDescent="0.25">
      <c r="B42" s="5" t="s">
        <v>542</v>
      </c>
      <c r="C42" s="6" t="s">
        <v>543</v>
      </c>
      <c r="D42" s="693">
        <v>0</v>
      </c>
      <c r="E42" s="693">
        <v>0</v>
      </c>
    </row>
    <row r="43" spans="2:5" ht="30" x14ac:dyDescent="0.25">
      <c r="B43" s="174" t="s">
        <v>544</v>
      </c>
      <c r="C43" s="167" t="s">
        <v>545</v>
      </c>
      <c r="D43" s="693">
        <v>0</v>
      </c>
      <c r="E43" s="693">
        <v>0</v>
      </c>
    </row>
    <row r="44" spans="2:5" ht="30" x14ac:dyDescent="0.25">
      <c r="B44" s="174" t="s">
        <v>546</v>
      </c>
      <c r="C44" s="167" t="s">
        <v>547</v>
      </c>
      <c r="D44" s="693">
        <v>0</v>
      </c>
      <c r="E44" s="693">
        <v>0</v>
      </c>
    </row>
    <row r="45" spans="2:5" ht="30" x14ac:dyDescent="0.25">
      <c r="B45" s="174" t="s">
        <v>548</v>
      </c>
      <c r="C45" s="175" t="s">
        <v>549</v>
      </c>
      <c r="D45" s="693">
        <v>0</v>
      </c>
      <c r="E45" s="693">
        <v>0</v>
      </c>
    </row>
    <row r="46" spans="2:5" x14ac:dyDescent="0.25">
      <c r="B46" s="174" t="s">
        <v>550</v>
      </c>
      <c r="C46" s="167" t="s">
        <v>551</v>
      </c>
      <c r="D46" s="693">
        <v>0</v>
      </c>
      <c r="E46" s="693">
        <v>0</v>
      </c>
    </row>
    <row r="47" spans="2:5" x14ac:dyDescent="0.25">
      <c r="B47" s="174" t="s">
        <v>552</v>
      </c>
      <c r="C47" s="167" t="s">
        <v>553</v>
      </c>
      <c r="D47" s="693">
        <v>0</v>
      </c>
      <c r="E47" s="693">
        <v>0</v>
      </c>
    </row>
    <row r="48" spans="2:5" ht="30" x14ac:dyDescent="0.25">
      <c r="B48" s="174" t="s">
        <v>554</v>
      </c>
      <c r="C48" s="167" t="s">
        <v>555</v>
      </c>
      <c r="D48" s="693">
        <v>0</v>
      </c>
      <c r="E48" s="693">
        <v>0</v>
      </c>
    </row>
    <row r="49" spans="2:5" ht="30" x14ac:dyDescent="0.25">
      <c r="B49" s="174" t="s">
        <v>556</v>
      </c>
      <c r="C49" s="167" t="s">
        <v>557</v>
      </c>
      <c r="D49" s="693">
        <v>0</v>
      </c>
      <c r="E49" s="693">
        <v>0</v>
      </c>
    </row>
    <row r="50" spans="2:5" x14ac:dyDescent="0.25">
      <c r="B50" s="174" t="s">
        <v>558</v>
      </c>
      <c r="C50" s="167" t="s">
        <v>559</v>
      </c>
      <c r="D50" s="693">
        <v>0</v>
      </c>
      <c r="E50" s="693">
        <v>0</v>
      </c>
    </row>
    <row r="51" spans="2:5" x14ac:dyDescent="0.25">
      <c r="B51" s="176" t="s">
        <v>560</v>
      </c>
      <c r="C51" s="177" t="s">
        <v>561</v>
      </c>
      <c r="D51" s="701">
        <f>SUM(D41:D50)</f>
        <v>0</v>
      </c>
      <c r="E51" s="701">
        <f>SUM(E41:E50)</f>
        <v>0</v>
      </c>
    </row>
    <row r="52" spans="2:5" x14ac:dyDescent="0.25">
      <c r="B52" s="935" t="s">
        <v>562</v>
      </c>
      <c r="C52" s="936"/>
      <c r="D52" s="936"/>
      <c r="E52" s="937"/>
    </row>
    <row r="53" spans="2:5" x14ac:dyDescent="0.25">
      <c r="B53" s="146">
        <v>23</v>
      </c>
      <c r="C53" s="178" t="s">
        <v>382</v>
      </c>
      <c r="D53" s="693">
        <v>291983831.57999998</v>
      </c>
      <c r="E53" s="693">
        <v>260480715.65000001</v>
      </c>
    </row>
    <row r="54" spans="2:5" x14ac:dyDescent="0.25">
      <c r="B54" s="179">
        <v>24</v>
      </c>
      <c r="C54" s="180" t="s">
        <v>563</v>
      </c>
      <c r="D54" s="695">
        <f>SUM(D14+D26+D34+D39+D51)</f>
        <v>6757079801.717001</v>
      </c>
      <c r="E54" s="695">
        <f>SUM(E14+E26+E34+E39+E51)</f>
        <v>5894117464.9210005</v>
      </c>
    </row>
    <row r="55" spans="2:5" x14ac:dyDescent="0.25">
      <c r="B55" s="935" t="s">
        <v>80</v>
      </c>
      <c r="C55" s="936"/>
      <c r="D55" s="936"/>
      <c r="E55" s="937"/>
    </row>
    <row r="56" spans="2:5" x14ac:dyDescent="0.25">
      <c r="B56" s="146">
        <v>25</v>
      </c>
      <c r="C56" s="28" t="s">
        <v>564</v>
      </c>
      <c r="D56" s="696">
        <f>D53/D54</f>
        <v>4.3211541101794551E-2</v>
      </c>
      <c r="E56" s="696">
        <f>E53/E54</f>
        <v>4.4193336356164944E-2</v>
      </c>
    </row>
    <row r="57" spans="2:5" ht="30" x14ac:dyDescent="0.25">
      <c r="B57" s="5" t="s">
        <v>565</v>
      </c>
      <c r="C57" s="6" t="s">
        <v>566</v>
      </c>
      <c r="D57" s="697">
        <f>D56</f>
        <v>4.3211541101794551E-2</v>
      </c>
      <c r="E57" s="697">
        <f>E56</f>
        <v>4.4193336356164944E-2</v>
      </c>
    </row>
    <row r="58" spans="2:5" ht="30" x14ac:dyDescent="0.25">
      <c r="B58" s="5" t="s">
        <v>567</v>
      </c>
      <c r="C58" s="45" t="s">
        <v>568</v>
      </c>
      <c r="D58" s="696">
        <f>D53/(D54-'EU LR1'!D10)</f>
        <v>4.3211541101794551E-2</v>
      </c>
      <c r="E58" s="696">
        <f>E53/(E54-'EU LR1'!E10)</f>
        <v>4.4193336356164944E-2</v>
      </c>
    </row>
    <row r="59" spans="2:5" x14ac:dyDescent="0.25">
      <c r="B59" s="5">
        <v>26</v>
      </c>
      <c r="C59" s="6" t="s">
        <v>569</v>
      </c>
      <c r="D59" s="698">
        <v>0.03</v>
      </c>
      <c r="E59" s="698">
        <v>0.03</v>
      </c>
    </row>
    <row r="60" spans="2:5" ht="30" x14ac:dyDescent="0.25">
      <c r="B60" s="5" t="s">
        <v>570</v>
      </c>
      <c r="C60" s="6" t="s">
        <v>85</v>
      </c>
      <c r="D60" s="699">
        <v>0</v>
      </c>
      <c r="E60" s="699">
        <v>0</v>
      </c>
    </row>
    <row r="61" spans="2:5" x14ac:dyDescent="0.25">
      <c r="B61" s="5" t="s">
        <v>571</v>
      </c>
      <c r="C61" s="6" t="s">
        <v>572</v>
      </c>
      <c r="D61" s="699">
        <v>0</v>
      </c>
      <c r="E61" s="699">
        <v>0</v>
      </c>
    </row>
    <row r="62" spans="2:5" x14ac:dyDescent="0.25">
      <c r="B62" s="5">
        <v>27</v>
      </c>
      <c r="C62" s="45" t="s">
        <v>91</v>
      </c>
      <c r="D62" s="699">
        <v>0</v>
      </c>
      <c r="E62" s="699">
        <v>0</v>
      </c>
    </row>
    <row r="63" spans="2:5" x14ac:dyDescent="0.25">
      <c r="B63" s="16" t="s">
        <v>573</v>
      </c>
      <c r="C63" s="45" t="s">
        <v>93</v>
      </c>
      <c r="D63" s="698">
        <f>D59+D60+D62</f>
        <v>0.03</v>
      </c>
      <c r="E63" s="698">
        <f>E59+E60+E62</f>
        <v>0.03</v>
      </c>
    </row>
    <row r="64" spans="2:5" x14ac:dyDescent="0.25">
      <c r="B64" s="932" t="s">
        <v>574</v>
      </c>
      <c r="C64" s="933"/>
      <c r="D64" s="933"/>
      <c r="E64" s="934"/>
    </row>
    <row r="65" spans="2:13" x14ac:dyDescent="0.25">
      <c r="B65" s="16" t="s">
        <v>575</v>
      </c>
      <c r="C65" s="45" t="s">
        <v>576</v>
      </c>
      <c r="D65" s="158" t="s">
        <v>1722</v>
      </c>
      <c r="E65" s="158" t="s">
        <v>1722</v>
      </c>
      <c r="M65" s="13"/>
    </row>
    <row r="66" spans="2:13" x14ac:dyDescent="0.25">
      <c r="B66" s="935" t="s">
        <v>577</v>
      </c>
      <c r="C66" s="936"/>
      <c r="D66" s="936"/>
      <c r="E66" s="937"/>
    </row>
    <row r="67" spans="2:13" ht="45" x14ac:dyDescent="0.25">
      <c r="B67" s="5">
        <v>28</v>
      </c>
      <c r="C67" s="6" t="s">
        <v>578</v>
      </c>
      <c r="D67" s="159"/>
      <c r="E67" s="156"/>
      <c r="M67" s="157"/>
    </row>
    <row r="68" spans="2:13" ht="45" x14ac:dyDescent="0.25">
      <c r="B68" s="5">
        <v>29</v>
      </c>
      <c r="C68" s="6" t="s">
        <v>579</v>
      </c>
      <c r="D68" s="159"/>
      <c r="E68" s="156"/>
      <c r="M68" s="157"/>
    </row>
    <row r="69" spans="2:13" ht="60" x14ac:dyDescent="0.25">
      <c r="B69" s="16">
        <v>30</v>
      </c>
      <c r="C69" s="45" t="s">
        <v>580</v>
      </c>
      <c r="D69" s="158"/>
      <c r="E69" s="160"/>
      <c r="M69" s="13"/>
    </row>
    <row r="70" spans="2:13" ht="60" x14ac:dyDescent="0.25">
      <c r="B70" s="16" t="s">
        <v>581</v>
      </c>
      <c r="C70" s="45" t="s">
        <v>582</v>
      </c>
      <c r="D70" s="158"/>
      <c r="E70" s="160"/>
      <c r="M70" s="13"/>
    </row>
    <row r="71" spans="2:13" ht="60" x14ac:dyDescent="0.25">
      <c r="B71" s="5">
        <v>31</v>
      </c>
      <c r="C71" s="6" t="s">
        <v>583</v>
      </c>
      <c r="D71" s="159"/>
      <c r="E71" s="156"/>
      <c r="M71" s="157"/>
    </row>
    <row r="72" spans="2:13" ht="60" x14ac:dyDescent="0.25">
      <c r="B72" s="5" t="s">
        <v>584</v>
      </c>
      <c r="C72" s="6" t="s">
        <v>585</v>
      </c>
      <c r="D72" s="159"/>
      <c r="E72" s="156"/>
      <c r="M72" s="157"/>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&amp;CEN 
Annex XI</oddHeader>
    <oddFooter>&amp;C1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DC2D8-2925-4880-9E30-360BCC7FCF06}">
  <sheetPr codeName="Sheet31"/>
  <dimension ref="B2:D17"/>
  <sheetViews>
    <sheetView showGridLines="0" zoomScaleNormal="100" workbookViewId="0">
      <selection activeCell="X9" sqref="X9"/>
    </sheetView>
    <sheetView workbookViewId="1"/>
  </sheetViews>
  <sheetFormatPr defaultColWidth="9.140625" defaultRowHeight="15" x14ac:dyDescent="0.25"/>
  <cols>
    <col min="1" max="2" width="9.140625" style="1"/>
    <col min="3" max="3" width="51.42578125" style="1" customWidth="1"/>
    <col min="4" max="4" width="34.85546875" style="1" customWidth="1"/>
    <col min="5" max="16384" width="9.140625" style="1"/>
  </cols>
  <sheetData>
    <row r="2" spans="2:4" ht="18.75" customHeight="1" x14ac:dyDescent="0.25">
      <c r="B2" s="949" t="s">
        <v>480</v>
      </c>
      <c r="C2" s="949"/>
      <c r="D2" s="949"/>
    </row>
    <row r="3" spans="2:4" x14ac:dyDescent="0.25">
      <c r="B3" s="949"/>
      <c r="C3" s="949"/>
      <c r="D3" s="949"/>
    </row>
    <row r="4" spans="2:4" x14ac:dyDescent="0.25">
      <c r="D4" s="40" t="s">
        <v>7</v>
      </c>
    </row>
    <row r="5" spans="2:4" x14ac:dyDescent="0.25">
      <c r="B5" s="28"/>
      <c r="C5" s="28"/>
      <c r="D5" s="181" t="s">
        <v>500</v>
      </c>
    </row>
    <row r="6" spans="2:4" ht="30" x14ac:dyDescent="0.25">
      <c r="B6" s="182" t="s">
        <v>586</v>
      </c>
      <c r="C6" s="182" t="s">
        <v>587</v>
      </c>
      <c r="D6" s="692">
        <f>SUM(D7:D8)</f>
        <v>8312698297.3880005</v>
      </c>
    </row>
    <row r="7" spans="2:4" x14ac:dyDescent="0.25">
      <c r="B7" s="166" t="s">
        <v>588</v>
      </c>
      <c r="C7" s="183" t="s">
        <v>589</v>
      </c>
      <c r="D7" s="692">
        <v>1010091.4</v>
      </c>
    </row>
    <row r="8" spans="2:4" x14ac:dyDescent="0.25">
      <c r="B8" s="166" t="s">
        <v>590</v>
      </c>
      <c r="C8" s="183" t="s">
        <v>591</v>
      </c>
      <c r="D8" s="692">
        <f>SUM(D9:D17)</f>
        <v>8311688205.9880009</v>
      </c>
    </row>
    <row r="9" spans="2:4" x14ac:dyDescent="0.25">
      <c r="B9" s="166" t="s">
        <v>592</v>
      </c>
      <c r="C9" s="183" t="s">
        <v>593</v>
      </c>
      <c r="D9" s="692">
        <v>2093178.52</v>
      </c>
    </row>
    <row r="10" spans="2:4" x14ac:dyDescent="0.25">
      <c r="B10" s="166" t="s">
        <v>594</v>
      </c>
      <c r="C10" s="183" t="s">
        <v>595</v>
      </c>
      <c r="D10" s="692">
        <v>3963146650.4400001</v>
      </c>
    </row>
    <row r="11" spans="2:4" ht="45" x14ac:dyDescent="0.25">
      <c r="B11" s="166" t="s">
        <v>596</v>
      </c>
      <c r="C11" s="184" t="s">
        <v>597</v>
      </c>
      <c r="D11" s="692">
        <v>118963615.03</v>
      </c>
    </row>
    <row r="12" spans="2:4" x14ac:dyDescent="0.25">
      <c r="B12" s="166" t="s">
        <v>598</v>
      </c>
      <c r="C12" s="183" t="s">
        <v>599</v>
      </c>
      <c r="D12" s="692">
        <v>55170007.438000001</v>
      </c>
    </row>
    <row r="13" spans="2:4" x14ac:dyDescent="0.25">
      <c r="B13" s="166" t="s">
        <v>600</v>
      </c>
      <c r="C13" s="183" t="s">
        <v>601</v>
      </c>
      <c r="D13" s="692">
        <v>1123732783.4000001</v>
      </c>
    </row>
    <row r="14" spans="2:4" x14ac:dyDescent="0.25">
      <c r="B14" s="166" t="s">
        <v>602</v>
      </c>
      <c r="C14" s="183" t="s">
        <v>603</v>
      </c>
      <c r="D14" s="692">
        <v>528689359.65999997</v>
      </c>
    </row>
    <row r="15" spans="2:4" x14ac:dyDescent="0.25">
      <c r="B15" s="166" t="s">
        <v>604</v>
      </c>
      <c r="C15" s="184" t="s">
        <v>605</v>
      </c>
      <c r="D15" s="692">
        <v>2431220629.9899998</v>
      </c>
    </row>
    <row r="16" spans="2:4" x14ac:dyDescent="0.25">
      <c r="B16" s="166" t="s">
        <v>606</v>
      </c>
      <c r="C16" s="183" t="s">
        <v>607</v>
      </c>
      <c r="D16" s="692">
        <v>32918930.43</v>
      </c>
    </row>
    <row r="17" spans="2:4" ht="30" x14ac:dyDescent="0.25">
      <c r="B17" s="166" t="s">
        <v>608</v>
      </c>
      <c r="C17" s="183" t="s">
        <v>609</v>
      </c>
      <c r="D17" s="692">
        <v>55753051.079999998</v>
      </c>
    </row>
  </sheetData>
  <mergeCells count="1">
    <mergeCell ref="B2:D3"/>
  </mergeCells>
  <conditionalFormatting sqref="D6:D17">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6B767-FDD3-490A-9D12-633315D54DA1}">
  <sheetPr codeName="Sheet32"/>
  <dimension ref="A1:D9"/>
  <sheetViews>
    <sheetView showGridLines="0" zoomScaleNormal="100" workbookViewId="0">
      <selection activeCell="X9" sqref="X9"/>
    </sheetView>
    <sheetView workbookViewId="1"/>
  </sheetViews>
  <sheetFormatPr defaultColWidth="9.140625" defaultRowHeight="15" x14ac:dyDescent="0.25"/>
  <cols>
    <col min="1" max="2" width="9.140625" style="1"/>
    <col min="3" max="3" width="55.85546875" style="1" customWidth="1"/>
    <col min="4" max="4" width="15.5703125" style="1" customWidth="1"/>
    <col min="5" max="16384" width="9.140625" style="1"/>
  </cols>
  <sheetData>
    <row r="1" spans="1:4" x14ac:dyDescent="0.25">
      <c r="A1" s="185"/>
    </row>
    <row r="2" spans="1:4" ht="18.75" x14ac:dyDescent="0.25">
      <c r="B2" s="186" t="s">
        <v>481</v>
      </c>
    </row>
    <row r="6" spans="1:4" x14ac:dyDescent="0.25">
      <c r="B6" s="28"/>
      <c r="C6" s="950"/>
      <c r="D6" s="187" t="s">
        <v>7</v>
      </c>
    </row>
    <row r="7" spans="1:4" x14ac:dyDescent="0.25">
      <c r="B7" s="188" t="s">
        <v>610</v>
      </c>
      <c r="C7" s="950"/>
      <c r="D7" s="166" t="s">
        <v>115</v>
      </c>
    </row>
    <row r="8" spans="1:4" ht="30" x14ac:dyDescent="0.25">
      <c r="B8" s="42" t="s">
        <v>117</v>
      </c>
      <c r="C8" s="189" t="s">
        <v>611</v>
      </c>
      <c r="D8" s="28"/>
    </row>
    <row r="9" spans="1:4" ht="34.5" customHeight="1" x14ac:dyDescent="0.25">
      <c r="B9" s="42" t="s">
        <v>118</v>
      </c>
      <c r="C9" s="166" t="s">
        <v>612</v>
      </c>
      <c r="D9" s="28"/>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4E4DC-E335-48EB-A38C-C6F2AD832BB0}">
  <sheetPr codeName="Sheet34">
    <pageSetUpPr fitToPage="1"/>
  </sheetPr>
  <dimension ref="B2:D23"/>
  <sheetViews>
    <sheetView showGridLines="0" zoomScaleNormal="100" workbookViewId="0">
      <selection activeCell="X9" sqref="X9"/>
    </sheetView>
    <sheetView workbookViewId="1"/>
  </sheetViews>
  <sheetFormatPr defaultColWidth="9.140625" defaultRowHeight="15" x14ac:dyDescent="0.25"/>
  <cols>
    <col min="1" max="1" width="6.5703125" style="1" customWidth="1"/>
    <col min="2" max="2" width="9.140625" style="1"/>
    <col min="3" max="3" width="85.5703125" style="1" customWidth="1"/>
    <col min="4" max="4" width="28" style="1" customWidth="1"/>
    <col min="5" max="16384" width="9.140625" style="1"/>
  </cols>
  <sheetData>
    <row r="2" spans="2:4" ht="18.75" x14ac:dyDescent="0.25">
      <c r="B2" s="190" t="s">
        <v>613</v>
      </c>
    </row>
    <row r="3" spans="2:4" ht="15.75" x14ac:dyDescent="0.25">
      <c r="B3" s="191" t="s">
        <v>617</v>
      </c>
    </row>
    <row r="4" spans="2:4" x14ac:dyDescent="0.25">
      <c r="D4" s="91"/>
    </row>
    <row r="5" spans="2:4" ht="30" x14ac:dyDescent="0.25">
      <c r="B5" s="16" t="s">
        <v>114</v>
      </c>
      <c r="C5" s="880" t="s">
        <v>123</v>
      </c>
      <c r="D5" s="880"/>
    </row>
    <row r="6" spans="2:4" ht="31.5" x14ac:dyDescent="0.25">
      <c r="B6" s="16" t="s">
        <v>117</v>
      </c>
      <c r="C6" s="192" t="s">
        <v>618</v>
      </c>
      <c r="D6" s="192"/>
    </row>
    <row r="7" spans="2:4" ht="31.5" x14ac:dyDescent="0.25">
      <c r="B7" s="16" t="s">
        <v>118</v>
      </c>
      <c r="C7" s="192" t="s">
        <v>619</v>
      </c>
      <c r="D7" s="192"/>
    </row>
    <row r="8" spans="2:4" ht="31.5" x14ac:dyDescent="0.25">
      <c r="B8" s="146" t="s">
        <v>148</v>
      </c>
      <c r="C8" s="192" t="s">
        <v>620</v>
      </c>
      <c r="D8" s="192"/>
    </row>
    <row r="9" spans="2:4" ht="15.75" x14ac:dyDescent="0.25">
      <c r="B9" s="16" t="s">
        <v>133</v>
      </c>
      <c r="C9" s="192" t="s">
        <v>621</v>
      </c>
      <c r="D9" s="192"/>
    </row>
    <row r="10" spans="2:4" ht="31.5" x14ac:dyDescent="0.25">
      <c r="B10" s="146" t="s">
        <v>135</v>
      </c>
      <c r="C10" s="192" t="s">
        <v>622</v>
      </c>
      <c r="D10" s="192"/>
    </row>
    <row r="11" spans="2:4" ht="15.75" x14ac:dyDescent="0.25">
      <c r="B11" s="16" t="s">
        <v>138</v>
      </c>
      <c r="C11" s="192" t="s">
        <v>623</v>
      </c>
      <c r="D11" s="192"/>
    </row>
    <row r="12" spans="2:4" ht="15.75" x14ac:dyDescent="0.25">
      <c r="B12" s="16" t="s">
        <v>141</v>
      </c>
      <c r="C12" s="192" t="s">
        <v>624</v>
      </c>
      <c r="D12" s="192"/>
    </row>
    <row r="13" spans="2:4" ht="63" x14ac:dyDescent="0.25">
      <c r="B13" s="16" t="s">
        <v>285</v>
      </c>
      <c r="C13" s="192" t="s">
        <v>625</v>
      </c>
      <c r="D13" s="192"/>
    </row>
    <row r="14" spans="2:4" ht="141.75" x14ac:dyDescent="0.25">
      <c r="B14" s="880" t="s">
        <v>334</v>
      </c>
      <c r="C14" s="193" t="s">
        <v>626</v>
      </c>
      <c r="D14" s="951"/>
    </row>
    <row r="15" spans="2:4" ht="31.5" x14ac:dyDescent="0.25">
      <c r="B15" s="880"/>
      <c r="C15" s="193" t="s">
        <v>627</v>
      </c>
      <c r="D15" s="951"/>
    </row>
    <row r="16" spans="2:4" ht="47.25" x14ac:dyDescent="0.25">
      <c r="B16" s="880"/>
      <c r="C16" s="193" t="s">
        <v>628</v>
      </c>
      <c r="D16" s="951"/>
    </row>
    <row r="17" spans="2:4" ht="47.25" x14ac:dyDescent="0.25">
      <c r="B17" s="880"/>
      <c r="C17" s="193" t="s">
        <v>629</v>
      </c>
      <c r="D17" s="951"/>
    </row>
    <row r="18" spans="2:4" ht="31.5" x14ac:dyDescent="0.25">
      <c r="B18" s="880"/>
      <c r="C18" s="193" t="s">
        <v>630</v>
      </c>
      <c r="D18" s="951"/>
    </row>
    <row r="19" spans="2:4" x14ac:dyDescent="0.25">
      <c r="B19" s="133"/>
    </row>
    <row r="20" spans="2:4" x14ac:dyDescent="0.25">
      <c r="B20" s="134"/>
    </row>
    <row r="21" spans="2:4" x14ac:dyDescent="0.25">
      <c r="B21" s="134"/>
    </row>
    <row r="22" spans="2:4" x14ac:dyDescent="0.25">
      <c r="B22" s="133"/>
    </row>
    <row r="23" spans="2:4" x14ac:dyDescent="0.25">
      <c r="B23" s="133"/>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79" orientation="landscape" r:id="rId1"/>
  <headerFooter>
    <oddHeader>&amp;CEN
Annex XIII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2FBA4-2193-4E1E-8792-7B80E2ADDA45}">
  <sheetPr codeName="Sheet35"/>
  <dimension ref="A2:K48"/>
  <sheetViews>
    <sheetView showGridLines="0" zoomScaleNormal="100" workbookViewId="0">
      <selection activeCell="X9" sqref="X9"/>
    </sheetView>
    <sheetView workbookViewId="1"/>
  </sheetViews>
  <sheetFormatPr defaultColWidth="9.140625" defaultRowHeight="15" x14ac:dyDescent="0.25"/>
  <cols>
    <col min="1" max="1" width="6.42578125" style="1" customWidth="1"/>
    <col min="2" max="2" width="10.28515625" style="1" customWidth="1"/>
    <col min="3" max="3" width="26.5703125" style="3" customWidth="1"/>
    <col min="4" max="7" width="12.28515625" style="3" bestFit="1" customWidth="1"/>
    <col min="8" max="8" width="13.5703125" style="3" bestFit="1" customWidth="1"/>
    <col min="9" max="9" width="12.28515625" style="3" customWidth="1"/>
    <col min="10" max="10" width="12.140625" style="3" customWidth="1"/>
    <col min="11" max="11" width="12.7109375" style="3" customWidth="1"/>
    <col min="12" max="16384" width="9.140625" style="1"/>
  </cols>
  <sheetData>
    <row r="2" spans="1:11" ht="18.75" x14ac:dyDescent="0.25">
      <c r="B2" s="190" t="s">
        <v>614</v>
      </c>
    </row>
    <row r="3" spans="1:11" ht="15.75" x14ac:dyDescent="0.25">
      <c r="A3" s="194"/>
    </row>
    <row r="4" spans="1:11" ht="30" x14ac:dyDescent="0.25">
      <c r="A4" s="194"/>
      <c r="C4" s="744" t="s">
        <v>631</v>
      </c>
    </row>
    <row r="5" spans="1:11" ht="15.75" x14ac:dyDescent="0.25">
      <c r="A5" s="194"/>
      <c r="C5" s="745"/>
    </row>
    <row r="6" spans="1:11" x14ac:dyDescent="0.25">
      <c r="B6" s="195"/>
      <c r="D6" s="146" t="s">
        <v>7</v>
      </c>
      <c r="E6" s="146" t="s">
        <v>8</v>
      </c>
      <c r="F6" s="146" t="s">
        <v>9</v>
      </c>
      <c r="G6" s="146" t="s">
        <v>46</v>
      </c>
      <c r="H6" s="146" t="s">
        <v>47</v>
      </c>
      <c r="I6" s="146" t="s">
        <v>156</v>
      </c>
      <c r="J6" s="146" t="s">
        <v>157</v>
      </c>
      <c r="K6" s="146" t="s">
        <v>158</v>
      </c>
    </row>
    <row r="7" spans="1:11" x14ac:dyDescent="0.25">
      <c r="D7" s="966" t="s">
        <v>632</v>
      </c>
      <c r="E7" s="966"/>
      <c r="F7" s="966"/>
      <c r="G7" s="966"/>
      <c r="H7" s="967" t="s">
        <v>633</v>
      </c>
      <c r="I7" s="968"/>
      <c r="J7" s="968"/>
      <c r="K7" s="969"/>
    </row>
    <row r="8" spans="1:11" ht="30" x14ac:dyDescent="0.25">
      <c r="B8" s="28" t="s">
        <v>634</v>
      </c>
      <c r="C8" s="744" t="s">
        <v>635</v>
      </c>
      <c r="D8" s="702" t="s">
        <v>1667</v>
      </c>
      <c r="E8" s="702" t="s">
        <v>1723</v>
      </c>
      <c r="F8" s="702" t="s">
        <v>1724</v>
      </c>
      <c r="G8" s="702" t="s">
        <v>1725</v>
      </c>
      <c r="H8" s="702" t="s">
        <v>1667</v>
      </c>
      <c r="I8" s="702" t="s">
        <v>1723</v>
      </c>
      <c r="J8" s="702" t="s">
        <v>1724</v>
      </c>
      <c r="K8" s="702" t="s">
        <v>1725</v>
      </c>
    </row>
    <row r="9" spans="1:11" ht="45" hidden="1" x14ac:dyDescent="0.25">
      <c r="B9" s="28" t="s">
        <v>636</v>
      </c>
      <c r="C9" s="744" t="s">
        <v>637</v>
      </c>
      <c r="D9" s="744"/>
      <c r="E9" s="744"/>
      <c r="F9" s="744"/>
      <c r="G9" s="744"/>
      <c r="H9" s="744"/>
      <c r="I9" s="744"/>
      <c r="J9" s="744"/>
      <c r="K9" s="744"/>
    </row>
    <row r="10" spans="1:11" ht="15" customHeight="1" x14ac:dyDescent="0.25">
      <c r="B10" s="970" t="s">
        <v>638</v>
      </c>
      <c r="C10" s="971"/>
      <c r="D10" s="971"/>
      <c r="E10" s="971"/>
      <c r="F10" s="971"/>
      <c r="G10" s="971"/>
      <c r="H10" s="971"/>
      <c r="I10" s="971"/>
      <c r="J10" s="971"/>
      <c r="K10" s="972"/>
    </row>
    <row r="11" spans="1:11" ht="30" x14ac:dyDescent="0.25">
      <c r="B11" s="169">
        <v>1</v>
      </c>
      <c r="C11" s="744" t="s">
        <v>639</v>
      </c>
      <c r="D11" s="963"/>
      <c r="E11" s="963"/>
      <c r="F11" s="963"/>
      <c r="G11" s="963"/>
      <c r="H11" s="743">
        <v>3924740191.5508003</v>
      </c>
      <c r="I11" s="743">
        <v>3737800236.1630998</v>
      </c>
      <c r="J11" s="743">
        <v>3295611612.4200001</v>
      </c>
      <c r="K11" s="743">
        <v>3211286584.75</v>
      </c>
    </row>
    <row r="12" spans="1:11" ht="15" customHeight="1" x14ac:dyDescent="0.25">
      <c r="B12" s="970" t="s">
        <v>640</v>
      </c>
      <c r="C12" s="971"/>
      <c r="D12" s="971"/>
      <c r="E12" s="971"/>
      <c r="F12" s="971"/>
      <c r="G12" s="971"/>
      <c r="H12" s="971"/>
      <c r="I12" s="971"/>
      <c r="J12" s="971"/>
      <c r="K12" s="972"/>
    </row>
    <row r="13" spans="1:11" ht="45" x14ac:dyDescent="0.25">
      <c r="B13" s="169">
        <v>2</v>
      </c>
      <c r="C13" s="744" t="s">
        <v>641</v>
      </c>
      <c r="D13" s="743">
        <v>2088432558.8299999</v>
      </c>
      <c r="E13" s="743">
        <v>2016928111.9300001</v>
      </c>
      <c r="F13" s="743">
        <v>1824038742.5699999</v>
      </c>
      <c r="G13" s="743">
        <v>1726329605.8</v>
      </c>
      <c r="H13" s="743">
        <v>169702173.30849999</v>
      </c>
      <c r="I13" s="743">
        <v>165096809.94450003</v>
      </c>
      <c r="J13" s="743">
        <v>151857022.52200001</v>
      </c>
      <c r="K13" s="743">
        <v>144832304.73700002</v>
      </c>
    </row>
    <row r="14" spans="1:11" x14ac:dyDescent="0.25">
      <c r="B14" s="169">
        <v>3</v>
      </c>
      <c r="C14" s="746" t="s">
        <v>642</v>
      </c>
      <c r="D14" s="743">
        <v>1236618469.8499999</v>
      </c>
      <c r="E14" s="743">
        <v>1195096319.97</v>
      </c>
      <c r="F14" s="743">
        <v>1029520118.39</v>
      </c>
      <c r="G14" s="743">
        <v>968331733.83000004</v>
      </c>
      <c r="H14" s="743">
        <v>61830923.4925</v>
      </c>
      <c r="I14" s="743">
        <v>59754815.998500004</v>
      </c>
      <c r="J14" s="743">
        <v>51476005.919500001</v>
      </c>
      <c r="K14" s="743">
        <v>48416586.691500008</v>
      </c>
    </row>
    <row r="15" spans="1:11" x14ac:dyDescent="0.25">
      <c r="B15" s="169">
        <v>4</v>
      </c>
      <c r="C15" s="746" t="s">
        <v>643</v>
      </c>
      <c r="D15" s="743">
        <v>851814088.98000002</v>
      </c>
      <c r="E15" s="743">
        <v>821831791.96000004</v>
      </c>
      <c r="F15" s="743">
        <v>794518624.18000007</v>
      </c>
      <c r="G15" s="743">
        <v>757997871.97000003</v>
      </c>
      <c r="H15" s="743">
        <v>107871249.816</v>
      </c>
      <c r="I15" s="743">
        <v>105341993.94600001</v>
      </c>
      <c r="J15" s="743">
        <v>100381016.60250001</v>
      </c>
      <c r="K15" s="743">
        <v>96415718.04550001</v>
      </c>
    </row>
    <row r="16" spans="1:11" ht="30" x14ac:dyDescent="0.25">
      <c r="B16" s="169">
        <v>5</v>
      </c>
      <c r="C16" s="744" t="s">
        <v>644</v>
      </c>
      <c r="D16" s="743">
        <v>3586953806.1599998</v>
      </c>
      <c r="E16" s="743">
        <v>3195589160.6800003</v>
      </c>
      <c r="F16" s="743">
        <v>2851217067.7700005</v>
      </c>
      <c r="G16" s="743">
        <v>2609421130.5999999</v>
      </c>
      <c r="H16" s="743">
        <v>2578899950.9570003</v>
      </c>
      <c r="I16" s="743">
        <v>2447147266.6855001</v>
      </c>
      <c r="J16" s="743">
        <v>2435629844.9680004</v>
      </c>
      <c r="K16" s="743">
        <v>2156251910.1339998</v>
      </c>
    </row>
    <row r="17" spans="2:11" ht="60" x14ac:dyDescent="0.25">
      <c r="B17" s="169">
        <v>6</v>
      </c>
      <c r="C17" s="746" t="s">
        <v>645</v>
      </c>
      <c r="D17" s="743">
        <v>630670198.25999999</v>
      </c>
      <c r="E17" s="743">
        <v>384116336.06999999</v>
      </c>
      <c r="F17" s="743">
        <v>0</v>
      </c>
      <c r="G17" s="743">
        <v>0</v>
      </c>
      <c r="H17" s="743">
        <v>156302028.04699999</v>
      </c>
      <c r="I17" s="743">
        <v>94895948.649499997</v>
      </c>
      <c r="J17" s="743">
        <v>0</v>
      </c>
      <c r="K17" s="743">
        <v>0</v>
      </c>
    </row>
    <row r="18" spans="2:11" ht="30" x14ac:dyDescent="0.25">
      <c r="B18" s="169">
        <v>7</v>
      </c>
      <c r="C18" s="746" t="s">
        <v>646</v>
      </c>
      <c r="D18" s="743">
        <v>2956283607.9000001</v>
      </c>
      <c r="E18" s="743">
        <v>2811472824.6100001</v>
      </c>
      <c r="F18" s="743">
        <v>2851217067.7700005</v>
      </c>
      <c r="G18" s="743">
        <v>2609421130.5999999</v>
      </c>
      <c r="H18" s="743">
        <v>2422597922.9100003</v>
      </c>
      <c r="I18" s="743">
        <v>2352251318.0360003</v>
      </c>
      <c r="J18" s="743">
        <v>2435629844.9680004</v>
      </c>
      <c r="K18" s="743">
        <v>2156251910.1339998</v>
      </c>
    </row>
    <row r="19" spans="2:11" x14ac:dyDescent="0.25">
      <c r="B19" s="169">
        <v>8</v>
      </c>
      <c r="C19" s="746" t="s">
        <v>647</v>
      </c>
      <c r="D19" s="743">
        <v>0</v>
      </c>
      <c r="E19" s="743">
        <v>0</v>
      </c>
      <c r="F19" s="743">
        <v>0</v>
      </c>
      <c r="G19" s="743">
        <v>0</v>
      </c>
      <c r="H19" s="743">
        <v>0</v>
      </c>
      <c r="I19" s="743">
        <v>0</v>
      </c>
      <c r="J19" s="743">
        <v>0</v>
      </c>
      <c r="K19" s="743">
        <v>0</v>
      </c>
    </row>
    <row r="20" spans="2:11" x14ac:dyDescent="0.25">
      <c r="B20" s="169">
        <v>9</v>
      </c>
      <c r="C20" s="746" t="s">
        <v>648</v>
      </c>
      <c r="D20" s="965"/>
      <c r="E20" s="965"/>
      <c r="F20" s="965"/>
      <c r="G20" s="965"/>
      <c r="H20" s="747"/>
      <c r="I20" s="747"/>
      <c r="J20" s="747"/>
      <c r="K20" s="747"/>
    </row>
    <row r="21" spans="2:11" x14ac:dyDescent="0.25">
      <c r="B21" s="169">
        <v>10</v>
      </c>
      <c r="C21" s="744" t="s">
        <v>649</v>
      </c>
      <c r="D21" s="743">
        <v>703237927.89999998</v>
      </c>
      <c r="E21" s="743">
        <v>593728004.08000004</v>
      </c>
      <c r="F21" s="743">
        <v>514637367.77999997</v>
      </c>
      <c r="G21" s="743">
        <v>485635145.36999995</v>
      </c>
      <c r="H21" s="743">
        <v>60033902.320000008</v>
      </c>
      <c r="I21" s="743">
        <v>49280172.283500001</v>
      </c>
      <c r="J21" s="743">
        <v>39432511.092500001</v>
      </c>
      <c r="K21" s="743">
        <v>44976077.155500002</v>
      </c>
    </row>
    <row r="22" spans="2:11" ht="60" x14ac:dyDescent="0.25">
      <c r="B22" s="169">
        <v>11</v>
      </c>
      <c r="C22" s="746" t="s">
        <v>650</v>
      </c>
      <c r="D22" s="743">
        <v>173332.34</v>
      </c>
      <c r="E22" s="743">
        <v>7005.37</v>
      </c>
      <c r="F22" s="743">
        <v>4841.1400000000003</v>
      </c>
      <c r="G22" s="743">
        <v>5632.59</v>
      </c>
      <c r="H22" s="743">
        <v>173332.34</v>
      </c>
      <c r="I22" s="743">
        <v>7005.37</v>
      </c>
      <c r="J22" s="743">
        <v>4841.1400000000003</v>
      </c>
      <c r="K22" s="743">
        <v>5632.59</v>
      </c>
    </row>
    <row r="23" spans="2:11" ht="30" x14ac:dyDescent="0.25">
      <c r="B23" s="169">
        <v>12</v>
      </c>
      <c r="C23" s="746" t="s">
        <v>651</v>
      </c>
      <c r="D23" s="743">
        <v>0</v>
      </c>
      <c r="E23" s="743">
        <v>0</v>
      </c>
      <c r="F23" s="743">
        <v>0</v>
      </c>
      <c r="G23" s="743">
        <v>0</v>
      </c>
      <c r="H23" s="743">
        <v>0</v>
      </c>
      <c r="I23" s="743">
        <v>0</v>
      </c>
      <c r="J23" s="743">
        <v>0</v>
      </c>
      <c r="K23" s="743">
        <v>0</v>
      </c>
    </row>
    <row r="24" spans="2:11" x14ac:dyDescent="0.25">
      <c r="B24" s="169">
        <v>13</v>
      </c>
      <c r="C24" s="746" t="s">
        <v>652</v>
      </c>
      <c r="D24" s="743">
        <v>703064595.55999994</v>
      </c>
      <c r="E24" s="743">
        <v>593720998.71000004</v>
      </c>
      <c r="F24" s="743">
        <v>514632526.63999999</v>
      </c>
      <c r="G24" s="743">
        <v>485629512.77999997</v>
      </c>
      <c r="H24" s="743">
        <v>59860569.980000004</v>
      </c>
      <c r="I24" s="743">
        <v>49273166.913500004</v>
      </c>
      <c r="J24" s="743">
        <v>39427669.952500001</v>
      </c>
      <c r="K24" s="743">
        <v>44970444.565499999</v>
      </c>
    </row>
    <row r="25" spans="2:11" ht="30" x14ac:dyDescent="0.25">
      <c r="B25" s="169">
        <v>14</v>
      </c>
      <c r="C25" s="744" t="s">
        <v>653</v>
      </c>
      <c r="D25" s="743">
        <v>0</v>
      </c>
      <c r="E25" s="743">
        <v>214666.68</v>
      </c>
      <c r="F25" s="743">
        <v>0</v>
      </c>
      <c r="G25" s="743">
        <v>0</v>
      </c>
      <c r="H25" s="743">
        <v>0</v>
      </c>
      <c r="I25" s="743">
        <v>214666.68</v>
      </c>
      <c r="J25" s="743">
        <v>0</v>
      </c>
      <c r="K25" s="743">
        <v>0</v>
      </c>
    </row>
    <row r="26" spans="2:11" ht="30" x14ac:dyDescent="0.25">
      <c r="B26" s="169">
        <v>15</v>
      </c>
      <c r="C26" s="744" t="s">
        <v>654</v>
      </c>
      <c r="D26" s="743">
        <v>42602369.299999997</v>
      </c>
      <c r="E26" s="743">
        <v>40974496.729999997</v>
      </c>
      <c r="F26" s="743">
        <v>39921320.670000002</v>
      </c>
      <c r="G26" s="743">
        <v>27628599.34</v>
      </c>
      <c r="H26" s="743">
        <v>2130118.4649999999</v>
      </c>
      <c r="I26" s="743">
        <v>2048724.8365</v>
      </c>
      <c r="J26" s="743">
        <v>1996066.0335000001</v>
      </c>
      <c r="K26" s="743">
        <v>1381429.9670000002</v>
      </c>
    </row>
    <row r="27" spans="2:11" x14ac:dyDescent="0.25">
      <c r="B27" s="169">
        <v>16</v>
      </c>
      <c r="C27" s="744" t="s">
        <v>655</v>
      </c>
      <c r="D27" s="963"/>
      <c r="E27" s="963"/>
      <c r="F27" s="963"/>
      <c r="G27" s="963"/>
      <c r="H27" s="743">
        <v>2810766145.0505004</v>
      </c>
      <c r="I27" s="743">
        <v>2663787640.4299998</v>
      </c>
      <c r="J27" s="743">
        <v>2628915444.6160002</v>
      </c>
      <c r="K27" s="743">
        <v>2347441721.9934998</v>
      </c>
    </row>
    <row r="28" spans="2:11" x14ac:dyDescent="0.25">
      <c r="B28" s="964" t="s">
        <v>656</v>
      </c>
      <c r="C28" s="964"/>
      <c r="D28" s="964"/>
      <c r="E28" s="964"/>
      <c r="F28" s="964"/>
      <c r="G28" s="964"/>
      <c r="H28" s="964"/>
      <c r="I28" s="964"/>
      <c r="J28" s="964"/>
      <c r="K28" s="964"/>
    </row>
    <row r="29" spans="2:11" ht="30" x14ac:dyDescent="0.25">
      <c r="B29" s="169">
        <v>17</v>
      </c>
      <c r="C29" s="744" t="s">
        <v>657</v>
      </c>
      <c r="D29" s="743">
        <v>0</v>
      </c>
      <c r="E29" s="743">
        <v>0</v>
      </c>
      <c r="F29" s="743">
        <v>0</v>
      </c>
      <c r="G29" s="743">
        <v>0</v>
      </c>
      <c r="H29" s="743">
        <v>0</v>
      </c>
      <c r="I29" s="743">
        <v>0</v>
      </c>
      <c r="J29" s="743">
        <v>0</v>
      </c>
      <c r="K29" s="743">
        <v>0</v>
      </c>
    </row>
    <row r="30" spans="2:11" ht="30" x14ac:dyDescent="0.25">
      <c r="B30" s="169">
        <v>18</v>
      </c>
      <c r="C30" s="744" t="s">
        <v>658</v>
      </c>
      <c r="D30" s="743">
        <v>155509414.92000002</v>
      </c>
      <c r="E30" s="743">
        <v>142751018.81</v>
      </c>
      <c r="F30" s="743">
        <v>100734789.09</v>
      </c>
      <c r="G30" s="743">
        <v>127841919.23999999</v>
      </c>
      <c r="H30" s="743">
        <v>155509414.92000002</v>
      </c>
      <c r="I30" s="743">
        <v>142751018.81</v>
      </c>
      <c r="J30" s="743">
        <v>100734789.09</v>
      </c>
      <c r="K30" s="743">
        <v>127841919.23999999</v>
      </c>
    </row>
    <row r="31" spans="2:11" x14ac:dyDescent="0.25">
      <c r="B31" s="169">
        <v>19</v>
      </c>
      <c r="C31" s="744" t="s">
        <v>659</v>
      </c>
      <c r="D31" s="743">
        <v>19973.61</v>
      </c>
      <c r="E31" s="743">
        <v>814758.22</v>
      </c>
      <c r="F31" s="743">
        <v>897914.16</v>
      </c>
      <c r="G31" s="743">
        <v>288393.88</v>
      </c>
      <c r="H31" s="743">
        <v>19973.61</v>
      </c>
      <c r="I31" s="743">
        <v>814758.22</v>
      </c>
      <c r="J31" s="743">
        <v>897914.16</v>
      </c>
      <c r="K31" s="743">
        <v>288393.88</v>
      </c>
    </row>
    <row r="32" spans="2:11" x14ac:dyDescent="0.25">
      <c r="B32" s="958" t="s">
        <v>660</v>
      </c>
      <c r="C32" s="962" t="s">
        <v>661</v>
      </c>
      <c r="D32" s="963"/>
      <c r="E32" s="963"/>
      <c r="F32" s="963"/>
      <c r="G32" s="963"/>
      <c r="H32" s="960">
        <v>0</v>
      </c>
      <c r="I32" s="960">
        <v>0</v>
      </c>
      <c r="J32" s="960">
        <v>0</v>
      </c>
      <c r="K32" s="960">
        <v>0</v>
      </c>
    </row>
    <row r="33" spans="2:11" x14ac:dyDescent="0.25">
      <c r="B33" s="958"/>
      <c r="C33" s="962"/>
      <c r="D33" s="963"/>
      <c r="E33" s="963"/>
      <c r="F33" s="963"/>
      <c r="G33" s="963"/>
      <c r="H33" s="961"/>
      <c r="I33" s="961"/>
      <c r="J33" s="961"/>
      <c r="K33" s="961"/>
    </row>
    <row r="34" spans="2:11" x14ac:dyDescent="0.25">
      <c r="B34" s="958" t="s">
        <v>662</v>
      </c>
      <c r="C34" s="962" t="s">
        <v>663</v>
      </c>
      <c r="D34" s="963"/>
      <c r="E34" s="963"/>
      <c r="F34" s="963"/>
      <c r="G34" s="963"/>
      <c r="H34" s="960">
        <v>0</v>
      </c>
      <c r="I34" s="960">
        <v>0</v>
      </c>
      <c r="J34" s="960">
        <v>0</v>
      </c>
      <c r="K34" s="960">
        <v>0</v>
      </c>
    </row>
    <row r="35" spans="2:11" x14ac:dyDescent="0.25">
      <c r="B35" s="958"/>
      <c r="C35" s="962"/>
      <c r="D35" s="963"/>
      <c r="E35" s="963"/>
      <c r="F35" s="963"/>
      <c r="G35" s="963"/>
      <c r="H35" s="961"/>
      <c r="I35" s="961"/>
      <c r="J35" s="961"/>
      <c r="K35" s="961"/>
    </row>
    <row r="36" spans="2:11" x14ac:dyDescent="0.25">
      <c r="B36" s="169">
        <v>20</v>
      </c>
      <c r="C36" s="744" t="s">
        <v>664</v>
      </c>
      <c r="D36" s="743">
        <v>155529388.53000003</v>
      </c>
      <c r="E36" s="743">
        <v>143565777.03</v>
      </c>
      <c r="F36" s="743">
        <v>101632703.25</v>
      </c>
      <c r="G36" s="743">
        <v>128130313.11999999</v>
      </c>
      <c r="H36" s="743">
        <v>60210384.605499998</v>
      </c>
      <c r="I36" s="743">
        <v>52499297.416500002</v>
      </c>
      <c r="J36" s="743">
        <v>35174009.688499995</v>
      </c>
      <c r="K36" s="743">
        <v>51211085.447999999</v>
      </c>
    </row>
    <row r="37" spans="2:11" x14ac:dyDescent="0.25">
      <c r="B37" s="958" t="s">
        <v>311</v>
      </c>
      <c r="C37" s="959" t="s">
        <v>665</v>
      </c>
      <c r="D37" s="956">
        <v>0</v>
      </c>
      <c r="E37" s="956">
        <v>0</v>
      </c>
      <c r="F37" s="956">
        <v>0</v>
      </c>
      <c r="G37" s="956">
        <v>0</v>
      </c>
      <c r="H37" s="960">
        <v>0</v>
      </c>
      <c r="I37" s="960">
        <v>0</v>
      </c>
      <c r="J37" s="960">
        <v>0</v>
      </c>
      <c r="K37" s="960">
        <v>0</v>
      </c>
    </row>
    <row r="38" spans="2:11" x14ac:dyDescent="0.25">
      <c r="B38" s="958"/>
      <c r="C38" s="959"/>
      <c r="D38" s="957"/>
      <c r="E38" s="957"/>
      <c r="F38" s="957"/>
      <c r="G38" s="957"/>
      <c r="H38" s="961"/>
      <c r="I38" s="961"/>
      <c r="J38" s="961"/>
      <c r="K38" s="961"/>
    </row>
    <row r="39" spans="2:11" x14ac:dyDescent="0.25">
      <c r="B39" s="958" t="s">
        <v>313</v>
      </c>
      <c r="C39" s="959" t="s">
        <v>666</v>
      </c>
      <c r="D39" s="956">
        <v>0</v>
      </c>
      <c r="E39" s="956">
        <v>0</v>
      </c>
      <c r="F39" s="956">
        <v>0</v>
      </c>
      <c r="G39" s="956">
        <v>0</v>
      </c>
      <c r="H39" s="960">
        <v>0</v>
      </c>
      <c r="I39" s="960">
        <v>0</v>
      </c>
      <c r="J39" s="960">
        <v>0</v>
      </c>
      <c r="K39" s="960">
        <v>0</v>
      </c>
    </row>
    <row r="40" spans="2:11" x14ac:dyDescent="0.25">
      <c r="B40" s="958"/>
      <c r="C40" s="959"/>
      <c r="D40" s="957"/>
      <c r="E40" s="957"/>
      <c r="F40" s="957"/>
      <c r="G40" s="957"/>
      <c r="H40" s="961"/>
      <c r="I40" s="961"/>
      <c r="J40" s="961"/>
      <c r="K40" s="961"/>
    </row>
    <row r="41" spans="2:11" x14ac:dyDescent="0.25">
      <c r="B41" s="958" t="s">
        <v>315</v>
      </c>
      <c r="C41" s="959" t="s">
        <v>667</v>
      </c>
      <c r="D41" s="956">
        <v>155529388.53000003</v>
      </c>
      <c r="E41" s="956">
        <v>143565777.03</v>
      </c>
      <c r="F41" s="956">
        <v>101632703.25</v>
      </c>
      <c r="G41" s="956">
        <v>128130313.11999999</v>
      </c>
      <c r="H41" s="956">
        <v>60210384.605499998</v>
      </c>
      <c r="I41" s="956">
        <v>52499297.416500002</v>
      </c>
      <c r="J41" s="956">
        <v>35174009.688499995</v>
      </c>
      <c r="K41" s="956">
        <v>51211085.447999999</v>
      </c>
    </row>
    <row r="42" spans="2:11" x14ac:dyDescent="0.25">
      <c r="B42" s="958"/>
      <c r="C42" s="959"/>
      <c r="D42" s="957"/>
      <c r="E42" s="957"/>
      <c r="F42" s="957"/>
      <c r="G42" s="957"/>
      <c r="H42" s="957"/>
      <c r="I42" s="957"/>
      <c r="J42" s="957"/>
      <c r="K42" s="957"/>
    </row>
    <row r="43" spans="2:11" x14ac:dyDescent="0.25">
      <c r="B43" s="952" t="s">
        <v>668</v>
      </c>
      <c r="C43" s="953"/>
      <c r="D43" s="953"/>
      <c r="E43" s="953"/>
      <c r="F43" s="953"/>
      <c r="G43" s="953"/>
      <c r="H43" s="953"/>
      <c r="I43" s="953"/>
      <c r="J43" s="953"/>
      <c r="K43" s="954"/>
    </row>
    <row r="44" spans="2:11" x14ac:dyDescent="0.25">
      <c r="B44" s="196" t="s">
        <v>669</v>
      </c>
      <c r="C44" s="151" t="s">
        <v>670</v>
      </c>
      <c r="D44" s="955"/>
      <c r="E44" s="955"/>
      <c r="F44" s="955"/>
      <c r="G44" s="955"/>
      <c r="H44" s="743">
        <v>3924740191.5508003</v>
      </c>
      <c r="I44" s="743">
        <v>3737800236.1630998</v>
      </c>
      <c r="J44" s="743">
        <v>3295611612.4200001</v>
      </c>
      <c r="K44" s="743">
        <v>3211286584.75</v>
      </c>
    </row>
    <row r="45" spans="2:11" x14ac:dyDescent="0.25">
      <c r="B45" s="196">
        <v>22</v>
      </c>
      <c r="C45" s="151" t="s">
        <v>671</v>
      </c>
      <c r="D45" s="955"/>
      <c r="E45" s="955"/>
      <c r="F45" s="955"/>
      <c r="G45" s="955"/>
      <c r="H45" s="743">
        <v>2750555760.4450002</v>
      </c>
      <c r="I45" s="743">
        <v>2611288343.0134997</v>
      </c>
      <c r="J45" s="743">
        <v>2593741434.9275002</v>
      </c>
      <c r="K45" s="743">
        <v>2296230636.5454998</v>
      </c>
    </row>
    <row r="46" spans="2:11" x14ac:dyDescent="0.25">
      <c r="B46" s="196">
        <v>23</v>
      </c>
      <c r="C46" s="151" t="s">
        <v>672</v>
      </c>
      <c r="D46" s="955"/>
      <c r="E46" s="955"/>
      <c r="F46" s="955"/>
      <c r="G46" s="955"/>
      <c r="H46" s="748">
        <v>1.4268898845794837</v>
      </c>
      <c r="I46" s="748">
        <v>1.4314008049565197</v>
      </c>
      <c r="J46" s="748">
        <v>1.2706014439377293</v>
      </c>
      <c r="K46" s="748">
        <v>1.3985035011905993</v>
      </c>
    </row>
    <row r="48" spans="2:11" x14ac:dyDescent="0.25">
      <c r="B48" s="133"/>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14A6E-A155-4DD5-9C6F-F0D24327BDC3}">
  <sheetPr codeName="Sheet36"/>
  <dimension ref="A3:D13"/>
  <sheetViews>
    <sheetView showGridLines="0" zoomScaleNormal="100" workbookViewId="0">
      <selection activeCell="X9" sqref="X9"/>
    </sheetView>
    <sheetView workbookViewId="1"/>
  </sheetViews>
  <sheetFormatPr defaultRowHeight="15" x14ac:dyDescent="0.25"/>
  <cols>
    <col min="1" max="2" width="9.140625" style="1"/>
    <col min="3" max="3" width="65.28515625" style="1" customWidth="1"/>
    <col min="4" max="4" width="25.140625" style="1" customWidth="1"/>
    <col min="5" max="16384" width="9.140625" style="1"/>
  </cols>
  <sheetData>
    <row r="3" spans="1:4" x14ac:dyDescent="0.25">
      <c r="B3" s="195" t="s">
        <v>615</v>
      </c>
    </row>
    <row r="4" spans="1:4" x14ac:dyDescent="0.25">
      <c r="B4" s="95" t="s">
        <v>673</v>
      </c>
    </row>
    <row r="5" spans="1:4" ht="15.75" x14ac:dyDescent="0.25">
      <c r="B5" s="191"/>
    </row>
    <row r="6" spans="1:4" ht="30" x14ac:dyDescent="0.25">
      <c r="B6" s="16" t="s">
        <v>114</v>
      </c>
      <c r="C6" s="973" t="s">
        <v>123</v>
      </c>
      <c r="D6" s="974"/>
    </row>
    <row r="7" spans="1:4" ht="31.5" x14ac:dyDescent="0.25">
      <c r="A7" s="162"/>
      <c r="B7" s="16" t="s">
        <v>117</v>
      </c>
      <c r="C7" s="197" t="s">
        <v>674</v>
      </c>
      <c r="D7" s="197"/>
    </row>
    <row r="8" spans="1:4" ht="15.75" x14ac:dyDescent="0.25">
      <c r="A8" s="162"/>
      <c r="B8" s="16" t="s">
        <v>118</v>
      </c>
      <c r="C8" s="197" t="s">
        <v>675</v>
      </c>
      <c r="D8" s="197"/>
    </row>
    <row r="9" spans="1:4" ht="15.75" x14ac:dyDescent="0.25">
      <c r="A9" s="162"/>
      <c r="B9" s="146" t="s">
        <v>148</v>
      </c>
      <c r="C9" s="197" t="s">
        <v>676</v>
      </c>
      <c r="D9" s="197"/>
    </row>
    <row r="10" spans="1:4" ht="31.5" x14ac:dyDescent="0.25">
      <c r="A10" s="162"/>
      <c r="B10" s="16" t="s">
        <v>133</v>
      </c>
      <c r="C10" s="197" t="s">
        <v>677</v>
      </c>
      <c r="D10" s="197"/>
    </row>
    <row r="11" spans="1:4" ht="15.75" x14ac:dyDescent="0.25">
      <c r="A11" s="162"/>
      <c r="B11" s="146" t="s">
        <v>135</v>
      </c>
      <c r="C11" s="197" t="s">
        <v>678</v>
      </c>
      <c r="D11" s="197"/>
    </row>
    <row r="12" spans="1:4" ht="15.75" x14ac:dyDescent="0.25">
      <c r="A12" s="162"/>
      <c r="B12" s="16" t="s">
        <v>138</v>
      </c>
      <c r="C12" s="197" t="s">
        <v>679</v>
      </c>
      <c r="D12" s="197"/>
    </row>
    <row r="13" spans="1:4" ht="47.25" x14ac:dyDescent="0.25">
      <c r="A13" s="162"/>
      <c r="B13" s="16" t="s">
        <v>141</v>
      </c>
      <c r="C13" s="197" t="s">
        <v>680</v>
      </c>
      <c r="D13" s="197"/>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06E27-8F6E-43AA-A180-054DFFB615FD}">
  <sheetPr codeName="Sheet37"/>
  <dimension ref="B2:H44"/>
  <sheetViews>
    <sheetView showGridLines="0" zoomScale="85" zoomScaleNormal="85" workbookViewId="0"/>
    <sheetView workbookViewId="1"/>
  </sheetViews>
  <sheetFormatPr defaultColWidth="9.140625" defaultRowHeight="15" x14ac:dyDescent="0.25"/>
  <cols>
    <col min="1" max="1" width="3.7109375" style="1" customWidth="1"/>
    <col min="2" max="2" width="9.140625" style="1"/>
    <col min="3" max="3" width="39.28515625" style="1" customWidth="1"/>
    <col min="4" max="4" width="22.28515625" style="1" customWidth="1"/>
    <col min="5" max="5" width="16" style="1" customWidth="1"/>
    <col min="6" max="6" width="18.28515625" style="1" customWidth="1"/>
    <col min="7" max="7" width="12.5703125" style="1" customWidth="1"/>
    <col min="8" max="8" width="17.85546875" style="1" customWidth="1"/>
    <col min="9" max="9" width="16.85546875" style="1" customWidth="1"/>
    <col min="10" max="10" width="18.5703125" style="1" customWidth="1"/>
    <col min="11" max="16384" width="9.140625" style="1"/>
  </cols>
  <sheetData>
    <row r="2" spans="2:8" ht="16.5" x14ac:dyDescent="0.25">
      <c r="B2" s="198" t="s">
        <v>616</v>
      </c>
    </row>
    <row r="3" spans="2:8" ht="15.75" x14ac:dyDescent="0.25">
      <c r="B3" s="191" t="s">
        <v>681</v>
      </c>
    </row>
    <row r="4" spans="2:8" s="95" customFormat="1" ht="15.75" thickBot="1" x14ac:dyDescent="0.3"/>
    <row r="5" spans="2:8" ht="15.75" thickBot="1" x14ac:dyDescent="0.3">
      <c r="B5" s="983"/>
      <c r="C5" s="984"/>
      <c r="D5" s="199" t="s">
        <v>7</v>
      </c>
      <c r="E5" s="199" t="s">
        <v>8</v>
      </c>
      <c r="F5" s="200" t="s">
        <v>9</v>
      </c>
      <c r="G5" s="201" t="s">
        <v>46</v>
      </c>
      <c r="H5" s="202" t="s">
        <v>47</v>
      </c>
    </row>
    <row r="6" spans="2:8" ht="15.75" customHeight="1" thickBot="1" x14ac:dyDescent="0.3">
      <c r="B6" s="985" t="s">
        <v>682</v>
      </c>
      <c r="C6" s="986"/>
      <c r="D6" s="989" t="s">
        <v>683</v>
      </c>
      <c r="E6" s="990"/>
      <c r="F6" s="990"/>
      <c r="G6" s="991"/>
      <c r="H6" s="975" t="s">
        <v>684</v>
      </c>
    </row>
    <row r="7" spans="2:8" ht="15" customHeight="1" thickBot="1" x14ac:dyDescent="0.3">
      <c r="B7" s="987"/>
      <c r="C7" s="988"/>
      <c r="D7" s="203" t="s">
        <v>685</v>
      </c>
      <c r="E7" s="203" t="s">
        <v>686</v>
      </c>
      <c r="F7" s="203" t="s">
        <v>687</v>
      </c>
      <c r="G7" s="204" t="s">
        <v>688</v>
      </c>
      <c r="H7" s="976"/>
    </row>
    <row r="8" spans="2:8" ht="15.75" thickBot="1" x14ac:dyDescent="0.3">
      <c r="B8" s="205" t="s">
        <v>689</v>
      </c>
      <c r="C8" s="206"/>
      <c r="D8" s="206"/>
      <c r="E8" s="207"/>
      <c r="F8" s="206"/>
      <c r="G8" s="206"/>
      <c r="H8" s="208"/>
    </row>
    <row r="9" spans="2:8" ht="15.75" thickBot="1" x14ac:dyDescent="0.3">
      <c r="B9" s="749">
        <v>1</v>
      </c>
      <c r="C9" s="750" t="s">
        <v>690</v>
      </c>
      <c r="D9" s="791">
        <v>291983831.5805378</v>
      </c>
      <c r="E9" s="786">
        <v>0</v>
      </c>
      <c r="F9" s="774">
        <v>0</v>
      </c>
      <c r="G9" s="751">
        <v>75000000</v>
      </c>
      <c r="H9" s="752">
        <v>366983831.5805378</v>
      </c>
    </row>
    <row r="10" spans="2:8" ht="15.75" thickBot="1" x14ac:dyDescent="0.3">
      <c r="B10" s="753">
        <v>2</v>
      </c>
      <c r="C10" s="754" t="s">
        <v>691</v>
      </c>
      <c r="D10" s="788">
        <v>291983831.5805378</v>
      </c>
      <c r="E10" s="788">
        <v>0</v>
      </c>
      <c r="F10" s="789">
        <v>0</v>
      </c>
      <c r="G10" s="755">
        <v>75000000</v>
      </c>
      <c r="H10" s="756">
        <v>366983831.5805378</v>
      </c>
    </row>
    <row r="11" spans="2:8" ht="15.75" thickBot="1" x14ac:dyDescent="0.3">
      <c r="B11" s="753">
        <v>3</v>
      </c>
      <c r="C11" s="754" t="s">
        <v>692</v>
      </c>
      <c r="D11" s="757"/>
      <c r="E11" s="788">
        <v>0</v>
      </c>
      <c r="F11" s="789">
        <v>0</v>
      </c>
      <c r="G11" s="755">
        <v>0</v>
      </c>
      <c r="H11" s="756">
        <v>0</v>
      </c>
    </row>
    <row r="12" spans="2:8" ht="15.75" thickBot="1" x14ac:dyDescent="0.3">
      <c r="B12" s="758">
        <v>4</v>
      </c>
      <c r="C12" s="750" t="s">
        <v>693</v>
      </c>
      <c r="D12" s="757"/>
      <c r="E12" s="786">
        <v>2115510482.7498684</v>
      </c>
      <c r="F12" s="774">
        <v>20671621.310000025</v>
      </c>
      <c r="G12" s="759">
        <v>1945125.1199999999</v>
      </c>
      <c r="H12" s="760">
        <v>1986339940.6473751</v>
      </c>
    </row>
    <row r="13" spans="2:8" ht="15.75" thickBot="1" x14ac:dyDescent="0.3">
      <c r="B13" s="753">
        <v>5</v>
      </c>
      <c r="C13" s="754" t="s">
        <v>642</v>
      </c>
      <c r="D13" s="757"/>
      <c r="E13" s="787">
        <v>1236618437.4698672</v>
      </c>
      <c r="F13" s="776">
        <v>0</v>
      </c>
      <c r="G13" s="755">
        <v>0</v>
      </c>
      <c r="H13" s="756">
        <v>1174787515.5963738</v>
      </c>
    </row>
    <row r="14" spans="2:8" ht="15.75" thickBot="1" x14ac:dyDescent="0.3">
      <c r="B14" s="753">
        <v>6</v>
      </c>
      <c r="C14" s="754" t="s">
        <v>643</v>
      </c>
      <c r="D14" s="757"/>
      <c r="E14" s="787">
        <v>878892045.28000128</v>
      </c>
      <c r="F14" s="776">
        <v>20671621.310000025</v>
      </c>
      <c r="G14" s="755">
        <v>1945125.1199999999</v>
      </c>
      <c r="H14" s="756">
        <v>811552425.05100119</v>
      </c>
    </row>
    <row r="15" spans="2:8" ht="15.75" thickBot="1" x14ac:dyDescent="0.3">
      <c r="B15" s="758">
        <v>7</v>
      </c>
      <c r="C15" s="750" t="s">
        <v>694</v>
      </c>
      <c r="D15" s="757"/>
      <c r="E15" s="786">
        <v>3632204446.9500003</v>
      </c>
      <c r="F15" s="774">
        <v>45038637.899999999</v>
      </c>
      <c r="G15" s="759">
        <v>551945125.12</v>
      </c>
      <c r="H15" s="760">
        <v>1348501231.5050001</v>
      </c>
    </row>
    <row r="16" spans="2:8" ht="15.75" thickBot="1" x14ac:dyDescent="0.3">
      <c r="B16" s="753">
        <v>8</v>
      </c>
      <c r="C16" s="754" t="s">
        <v>695</v>
      </c>
      <c r="D16" s="757"/>
      <c r="E16" s="790">
        <v>630670198.25999987</v>
      </c>
      <c r="F16" s="776">
        <v>0</v>
      </c>
      <c r="G16" s="755">
        <v>0</v>
      </c>
      <c r="H16" s="756">
        <v>210069848.08999991</v>
      </c>
    </row>
    <row r="17" spans="2:8" ht="15.75" thickBot="1" x14ac:dyDescent="0.3">
      <c r="B17" s="753">
        <v>9</v>
      </c>
      <c r="C17" s="761" t="s">
        <v>696</v>
      </c>
      <c r="D17" s="757"/>
      <c r="E17" s="787">
        <v>3001534248.6900005</v>
      </c>
      <c r="F17" s="776">
        <v>45038637.899999999</v>
      </c>
      <c r="G17" s="755">
        <v>551945125.12</v>
      </c>
      <c r="H17" s="756">
        <v>1138431383.4150002</v>
      </c>
    </row>
    <row r="18" spans="2:8" ht="15.75" thickBot="1" x14ac:dyDescent="0.3">
      <c r="B18" s="758">
        <v>10</v>
      </c>
      <c r="C18" s="750" t="s">
        <v>697</v>
      </c>
      <c r="D18" s="757"/>
      <c r="E18" s="786">
        <v>0</v>
      </c>
      <c r="F18" s="774">
        <v>0</v>
      </c>
      <c r="G18" s="759">
        <v>0</v>
      </c>
      <c r="H18" s="760">
        <v>0</v>
      </c>
    </row>
    <row r="19" spans="2:8" ht="15.75" thickBot="1" x14ac:dyDescent="0.3">
      <c r="B19" s="758">
        <v>11</v>
      </c>
      <c r="C19" s="750" t="s">
        <v>698</v>
      </c>
      <c r="D19" s="786">
        <v>19973.613542208332</v>
      </c>
      <c r="E19" s="786">
        <v>110613603.5193615</v>
      </c>
      <c r="F19" s="774">
        <v>0</v>
      </c>
      <c r="G19" s="759">
        <v>0</v>
      </c>
      <c r="H19" s="760">
        <v>0</v>
      </c>
    </row>
    <row r="20" spans="2:8" ht="15.75" thickBot="1" x14ac:dyDescent="0.3">
      <c r="B20" s="753">
        <v>12</v>
      </c>
      <c r="C20" s="754" t="s">
        <v>699</v>
      </c>
      <c r="D20" s="787">
        <v>19973.613542208332</v>
      </c>
      <c r="E20" s="757"/>
      <c r="F20" s="784"/>
      <c r="G20" s="785"/>
      <c r="H20" s="762"/>
    </row>
    <row r="21" spans="2:8" ht="45.75" thickBot="1" x14ac:dyDescent="0.3">
      <c r="B21" s="753">
        <v>13</v>
      </c>
      <c r="C21" s="754" t="s">
        <v>700</v>
      </c>
      <c r="D21" s="757"/>
      <c r="E21" s="787">
        <v>110613603.5193615</v>
      </c>
      <c r="F21" s="776">
        <v>0</v>
      </c>
      <c r="G21" s="755">
        <v>0</v>
      </c>
      <c r="H21" s="756">
        <v>0</v>
      </c>
    </row>
    <row r="22" spans="2:8" ht="15.75" thickBot="1" x14ac:dyDescent="0.3">
      <c r="B22" s="763">
        <v>14</v>
      </c>
      <c r="C22" s="764" t="s">
        <v>701</v>
      </c>
      <c r="D22" s="765"/>
      <c r="E22" s="765"/>
      <c r="F22" s="766"/>
      <c r="G22" s="767"/>
      <c r="H22" s="768">
        <v>3701825003.732913</v>
      </c>
    </row>
    <row r="23" spans="2:8" ht="23.25" customHeight="1" thickBot="1" x14ac:dyDescent="0.3">
      <c r="B23" s="977" t="s">
        <v>702</v>
      </c>
      <c r="C23" s="978"/>
      <c r="D23" s="978"/>
      <c r="E23" s="978"/>
      <c r="F23" s="978"/>
      <c r="G23" s="978"/>
      <c r="H23" s="979"/>
    </row>
    <row r="24" spans="2:8" ht="15.75" thickBot="1" x14ac:dyDescent="0.3">
      <c r="B24" s="758">
        <v>15</v>
      </c>
      <c r="C24" s="750" t="s">
        <v>639</v>
      </c>
      <c r="D24" s="769"/>
      <c r="E24" s="770"/>
      <c r="F24" s="771"/>
      <c r="G24" s="772"/>
      <c r="H24" s="760"/>
    </row>
    <row r="25" spans="2:8" ht="45.75" thickBot="1" x14ac:dyDescent="0.3">
      <c r="B25" s="758" t="s">
        <v>703</v>
      </c>
      <c r="C25" s="750" t="s">
        <v>704</v>
      </c>
      <c r="D25" s="773"/>
      <c r="E25" s="786">
        <v>0</v>
      </c>
      <c r="F25" s="774">
        <v>0</v>
      </c>
      <c r="G25" s="774">
        <v>0</v>
      </c>
      <c r="H25" s="760">
        <v>0</v>
      </c>
    </row>
    <row r="26" spans="2:8" ht="30.75" thickBot="1" x14ac:dyDescent="0.3">
      <c r="B26" s="758">
        <v>16</v>
      </c>
      <c r="C26" s="750" t="s">
        <v>705</v>
      </c>
      <c r="D26" s="769"/>
      <c r="E26" s="786">
        <v>41039072.110000007</v>
      </c>
      <c r="F26" s="774">
        <v>0</v>
      </c>
      <c r="G26" s="774">
        <v>0</v>
      </c>
      <c r="H26" s="760">
        <v>20519536.055000003</v>
      </c>
    </row>
    <row r="27" spans="2:8" ht="15.75" thickBot="1" x14ac:dyDescent="0.3">
      <c r="B27" s="758">
        <v>17</v>
      </c>
      <c r="C27" s="750" t="s">
        <v>706</v>
      </c>
      <c r="D27" s="769"/>
      <c r="E27" s="786">
        <v>243132492.49002808</v>
      </c>
      <c r="F27" s="774">
        <v>227231230.43001628</v>
      </c>
      <c r="G27" s="774">
        <v>2217306888.8598943</v>
      </c>
      <c r="H27" s="760">
        <v>2118334364.0019302</v>
      </c>
    </row>
    <row r="28" spans="2:8" ht="60.75" thickBot="1" x14ac:dyDescent="0.3">
      <c r="B28" s="753">
        <v>18</v>
      </c>
      <c r="C28" s="775" t="s">
        <v>707</v>
      </c>
      <c r="D28" s="769"/>
      <c r="E28" s="787">
        <v>0</v>
      </c>
      <c r="F28" s="776">
        <v>0</v>
      </c>
      <c r="G28" s="776">
        <v>0</v>
      </c>
      <c r="H28" s="756">
        <v>0</v>
      </c>
    </row>
    <row r="29" spans="2:8" ht="60.75" thickBot="1" x14ac:dyDescent="0.3">
      <c r="B29" s="753">
        <v>19</v>
      </c>
      <c r="C29" s="754" t="s">
        <v>708</v>
      </c>
      <c r="D29" s="769"/>
      <c r="E29" s="787">
        <v>9258226.0299999919</v>
      </c>
      <c r="F29" s="776">
        <v>4162888.0799999968</v>
      </c>
      <c r="G29" s="776">
        <v>115916679.70999995</v>
      </c>
      <c r="H29" s="756">
        <v>118923946.35299994</v>
      </c>
    </row>
    <row r="30" spans="2:8" ht="60.75" thickBot="1" x14ac:dyDescent="0.3">
      <c r="B30" s="753">
        <v>20</v>
      </c>
      <c r="C30" s="754" t="s">
        <v>709</v>
      </c>
      <c r="D30" s="769"/>
      <c r="E30" s="787">
        <v>163639022.10002807</v>
      </c>
      <c r="F30" s="776">
        <v>190946151.28001618</v>
      </c>
      <c r="G30" s="776">
        <v>1258480906.6098957</v>
      </c>
      <c r="H30" s="756">
        <v>1262425553.6044333</v>
      </c>
    </row>
    <row r="31" spans="2:8" ht="60.75" thickBot="1" x14ac:dyDescent="0.3">
      <c r="B31" s="753">
        <v>21</v>
      </c>
      <c r="C31" s="777" t="s">
        <v>710</v>
      </c>
      <c r="D31" s="769"/>
      <c r="E31" s="787">
        <v>0</v>
      </c>
      <c r="F31" s="776">
        <v>0</v>
      </c>
      <c r="G31" s="776">
        <v>0</v>
      </c>
      <c r="H31" s="756">
        <v>0</v>
      </c>
    </row>
    <row r="32" spans="2:8" ht="30.75" thickBot="1" x14ac:dyDescent="0.3">
      <c r="B32" s="753">
        <v>22</v>
      </c>
      <c r="C32" s="754" t="s">
        <v>711</v>
      </c>
      <c r="D32" s="769"/>
      <c r="E32" s="787">
        <v>23873743.910000037</v>
      </c>
      <c r="F32" s="776">
        <v>22093176.67000008</v>
      </c>
      <c r="G32" s="776">
        <v>842560901.28999853</v>
      </c>
      <c r="H32" s="756">
        <v>727038065.73699713</v>
      </c>
    </row>
    <row r="33" spans="2:8" ht="60.75" thickBot="1" x14ac:dyDescent="0.3">
      <c r="B33" s="753">
        <v>23</v>
      </c>
      <c r="C33" s="777" t="s">
        <v>710</v>
      </c>
      <c r="D33" s="769"/>
      <c r="E33" s="787">
        <v>23873743.910000037</v>
      </c>
      <c r="F33" s="776">
        <v>22093176.67000008</v>
      </c>
      <c r="G33" s="776">
        <v>842560901.28999853</v>
      </c>
      <c r="H33" s="756">
        <v>727038065.73699713</v>
      </c>
    </row>
    <row r="34" spans="2:8" ht="75.75" thickBot="1" x14ac:dyDescent="0.3">
      <c r="B34" s="753">
        <v>24</v>
      </c>
      <c r="C34" s="754" t="s">
        <v>712</v>
      </c>
      <c r="D34" s="769"/>
      <c r="E34" s="787">
        <v>46361500.450000003</v>
      </c>
      <c r="F34" s="776">
        <v>10029014.4</v>
      </c>
      <c r="G34" s="776">
        <v>348401.25000000012</v>
      </c>
      <c r="H34" s="756">
        <v>9946798.307500001</v>
      </c>
    </row>
    <row r="35" spans="2:8" ht="15.75" thickBot="1" x14ac:dyDescent="0.3">
      <c r="B35" s="758">
        <v>25</v>
      </c>
      <c r="C35" s="750" t="s">
        <v>713</v>
      </c>
      <c r="D35" s="769"/>
      <c r="E35" s="786">
        <v>0</v>
      </c>
      <c r="F35" s="774">
        <v>0</v>
      </c>
      <c r="G35" s="774">
        <v>0</v>
      </c>
      <c r="H35" s="774">
        <v>0</v>
      </c>
    </row>
    <row r="36" spans="2:8" ht="15.75" thickBot="1" x14ac:dyDescent="0.3">
      <c r="B36" s="758">
        <v>26</v>
      </c>
      <c r="C36" s="750" t="s">
        <v>714</v>
      </c>
      <c r="D36" s="769"/>
      <c r="E36" s="792">
        <f>SUM(E37,E38,E39,E40,E41)</f>
        <v>173332.34298829304</v>
      </c>
      <c r="F36" s="792">
        <f>SUM(F37,F38,F39,F40,F41)</f>
        <v>0</v>
      </c>
      <c r="G36" s="792">
        <f>SUM(G37,G38,G39,G40,G41)</f>
        <v>49890367.950383186</v>
      </c>
      <c r="H36" s="774">
        <f>SUM(H37,H38,H39,H40,H41)</f>
        <v>173332.34298829304</v>
      </c>
    </row>
    <row r="37" spans="2:8" ht="15.75" thickBot="1" x14ac:dyDescent="0.3">
      <c r="B37" s="753">
        <v>27</v>
      </c>
      <c r="C37" s="754" t="s">
        <v>715</v>
      </c>
      <c r="D37" s="769"/>
      <c r="E37" s="769"/>
      <c r="F37" s="778"/>
      <c r="G37" s="776">
        <v>0</v>
      </c>
      <c r="H37" s="779">
        <v>0</v>
      </c>
    </row>
    <row r="38" spans="2:8" ht="45.75" thickBot="1" x14ac:dyDescent="0.3">
      <c r="B38" s="753">
        <v>28</v>
      </c>
      <c r="C38" s="754" t="s">
        <v>716</v>
      </c>
      <c r="D38" s="769"/>
      <c r="E38" s="980">
        <v>0</v>
      </c>
      <c r="F38" s="981">
        <v>0</v>
      </c>
      <c r="G38" s="982">
        <v>0</v>
      </c>
      <c r="H38" s="756">
        <v>0</v>
      </c>
    </row>
    <row r="39" spans="2:8" ht="15.75" thickBot="1" x14ac:dyDescent="0.3">
      <c r="B39" s="753">
        <v>29</v>
      </c>
      <c r="C39" s="754" t="s">
        <v>717</v>
      </c>
      <c r="D39" s="780"/>
      <c r="E39" s="980">
        <v>0</v>
      </c>
      <c r="F39" s="981"/>
      <c r="G39" s="982"/>
      <c r="H39" s="756">
        <v>0</v>
      </c>
    </row>
    <row r="40" spans="2:8" ht="30.75" thickBot="1" x14ac:dyDescent="0.3">
      <c r="B40" s="753">
        <v>30</v>
      </c>
      <c r="C40" s="754" t="s">
        <v>718</v>
      </c>
      <c r="D40" s="769"/>
      <c r="E40" s="980">
        <v>173332.34298829304</v>
      </c>
      <c r="F40" s="981"/>
      <c r="G40" s="982"/>
      <c r="H40" s="756">
        <v>173332.34298829304</v>
      </c>
    </row>
    <row r="41" spans="2:8" ht="30.75" thickBot="1" x14ac:dyDescent="0.3">
      <c r="B41" s="753">
        <v>31</v>
      </c>
      <c r="C41" s="754" t="s">
        <v>719</v>
      </c>
      <c r="D41" s="769"/>
      <c r="E41" s="793">
        <v>0</v>
      </c>
      <c r="F41" s="794">
        <v>0</v>
      </c>
      <c r="G41" s="776">
        <v>49890367.950383186</v>
      </c>
      <c r="H41" s="756"/>
    </row>
    <row r="42" spans="2:8" ht="15.75" thickBot="1" x14ac:dyDescent="0.3">
      <c r="B42" s="758">
        <v>32</v>
      </c>
      <c r="C42" s="750" t="s">
        <v>720</v>
      </c>
      <c r="D42" s="769"/>
      <c r="E42" s="795">
        <v>745666964.85995519</v>
      </c>
      <c r="F42" s="781">
        <v>0</v>
      </c>
      <c r="G42" s="781">
        <v>0</v>
      </c>
      <c r="H42" s="782">
        <v>35153229.777997762</v>
      </c>
    </row>
    <row r="43" spans="2:8" ht="15.75" thickBot="1" x14ac:dyDescent="0.3">
      <c r="B43" s="763">
        <v>33</v>
      </c>
      <c r="C43" s="764" t="s">
        <v>721</v>
      </c>
      <c r="D43" s="765"/>
      <c r="E43" s="765"/>
      <c r="F43" s="766"/>
      <c r="G43" s="783"/>
      <c r="H43" s="768">
        <v>2265439827.7853117</v>
      </c>
    </row>
    <row r="44" spans="2:8" ht="15.75" thickBot="1" x14ac:dyDescent="0.3">
      <c r="B44" s="209">
        <v>34</v>
      </c>
      <c r="C44" s="212" t="s">
        <v>722</v>
      </c>
      <c r="D44" s="210"/>
      <c r="E44" s="210"/>
      <c r="F44" s="211"/>
      <c r="G44" s="211"/>
      <c r="H44" s="796">
        <v>1.6340425193953652</v>
      </c>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C0EDE-1588-4932-B4A3-C053E5E711A7}">
  <sheetPr codeName="Sheet39">
    <pageSetUpPr fitToPage="1"/>
  </sheetPr>
  <dimension ref="B2:S12"/>
  <sheetViews>
    <sheetView showGridLines="0" zoomScaleNormal="100" workbookViewId="0">
      <selection activeCell="X9" sqref="X9"/>
    </sheetView>
    <sheetView workbookViewId="1"/>
  </sheetViews>
  <sheetFormatPr defaultRowHeight="15" x14ac:dyDescent="0.25"/>
  <cols>
    <col min="1" max="1" width="5.7109375" style="1" customWidth="1"/>
    <col min="2" max="2" width="6.7109375" style="1" customWidth="1"/>
    <col min="3" max="9" width="9.140625" style="1"/>
    <col min="10" max="11" width="9.140625" style="1" customWidth="1"/>
    <col min="12" max="12" width="19.5703125" style="1" customWidth="1"/>
    <col min="13" max="17" width="9.140625" style="1" hidden="1" customWidth="1"/>
    <col min="18" max="19" width="7.85546875" style="1" customWidth="1"/>
    <col min="20" max="16384" width="9.140625" style="1"/>
  </cols>
  <sheetData>
    <row r="2" spans="2:19" x14ac:dyDescent="0.25">
      <c r="B2" s="231" t="s">
        <v>766</v>
      </c>
    </row>
    <row r="4" spans="2:19" x14ac:dyDescent="0.25">
      <c r="B4" s="993" t="s">
        <v>780</v>
      </c>
      <c r="C4" s="993"/>
      <c r="D4" s="993"/>
      <c r="E4" s="993"/>
      <c r="F4" s="993"/>
      <c r="G4" s="993"/>
      <c r="H4" s="993"/>
      <c r="I4" s="993"/>
      <c r="J4" s="993"/>
      <c r="K4" s="993"/>
      <c r="L4" s="993"/>
      <c r="M4" s="993"/>
      <c r="N4" s="993"/>
      <c r="O4" s="993"/>
      <c r="P4" s="993"/>
      <c r="Q4" s="993"/>
      <c r="R4" s="993"/>
      <c r="S4" s="993"/>
    </row>
    <row r="5" spans="2:19" x14ac:dyDescent="0.25">
      <c r="B5" s="994" t="s">
        <v>781</v>
      </c>
      <c r="C5" s="994"/>
      <c r="D5" s="994"/>
      <c r="E5" s="994"/>
      <c r="F5" s="994"/>
      <c r="G5" s="994"/>
      <c r="H5" s="994"/>
      <c r="I5" s="994"/>
      <c r="J5" s="994"/>
      <c r="K5" s="994"/>
      <c r="L5" s="994"/>
      <c r="M5" s="994"/>
      <c r="N5" s="994"/>
      <c r="O5" s="994"/>
      <c r="P5" s="994"/>
      <c r="Q5" s="994"/>
      <c r="R5" s="994"/>
      <c r="S5" s="994"/>
    </row>
    <row r="6" spans="2:19" ht="34.5" customHeight="1" x14ac:dyDescent="0.25">
      <c r="B6" s="42" t="s">
        <v>117</v>
      </c>
      <c r="C6" s="992" t="s">
        <v>782</v>
      </c>
      <c r="D6" s="992"/>
      <c r="E6" s="992"/>
      <c r="F6" s="992"/>
      <c r="G6" s="992"/>
      <c r="H6" s="992"/>
      <c r="I6" s="992"/>
      <c r="J6" s="992"/>
      <c r="K6" s="992"/>
      <c r="L6" s="992"/>
      <c r="M6" s="992"/>
      <c r="N6" s="992"/>
      <c r="O6" s="992"/>
      <c r="P6" s="992"/>
      <c r="Q6" s="992"/>
      <c r="R6" s="992"/>
      <c r="S6" s="992"/>
    </row>
    <row r="7" spans="2:19" x14ac:dyDescent="0.25">
      <c r="B7" s="884" t="s">
        <v>118</v>
      </c>
      <c r="C7" s="992" t="s">
        <v>783</v>
      </c>
      <c r="D7" s="992"/>
      <c r="E7" s="992"/>
      <c r="F7" s="992"/>
      <c r="G7" s="992"/>
      <c r="H7" s="992"/>
      <c r="I7" s="992"/>
      <c r="J7" s="992"/>
      <c r="K7" s="992"/>
      <c r="L7" s="992"/>
      <c r="M7" s="992"/>
      <c r="N7" s="992"/>
      <c r="O7" s="992"/>
      <c r="P7" s="992"/>
      <c r="Q7" s="992"/>
      <c r="R7" s="992"/>
      <c r="S7" s="992"/>
    </row>
    <row r="8" spans="2:19" x14ac:dyDescent="0.25">
      <c r="B8" s="884"/>
      <c r="C8" s="992"/>
      <c r="D8" s="992"/>
      <c r="E8" s="992"/>
      <c r="F8" s="992"/>
      <c r="G8" s="992"/>
      <c r="H8" s="992"/>
      <c r="I8" s="992"/>
      <c r="J8" s="992"/>
      <c r="K8" s="992"/>
      <c r="L8" s="992"/>
      <c r="M8" s="992"/>
      <c r="N8" s="992"/>
      <c r="O8" s="992"/>
      <c r="P8" s="992"/>
      <c r="Q8" s="992"/>
      <c r="R8" s="992"/>
      <c r="S8" s="992"/>
    </row>
    <row r="9" spans="2:19" x14ac:dyDescent="0.25">
      <c r="B9" s="995" t="s">
        <v>148</v>
      </c>
      <c r="C9" s="992" t="s">
        <v>784</v>
      </c>
      <c r="D9" s="992"/>
      <c r="E9" s="992"/>
      <c r="F9" s="992"/>
      <c r="G9" s="992"/>
      <c r="H9" s="992"/>
      <c r="I9" s="992"/>
      <c r="J9" s="992"/>
      <c r="K9" s="992"/>
      <c r="L9" s="992"/>
      <c r="M9" s="992"/>
      <c r="N9" s="992"/>
      <c r="O9" s="992"/>
      <c r="P9" s="992"/>
      <c r="Q9" s="992"/>
      <c r="R9" s="992"/>
      <c r="S9" s="992"/>
    </row>
    <row r="10" spans="2:19" x14ac:dyDescent="0.25">
      <c r="B10" s="995"/>
      <c r="C10" s="992"/>
      <c r="D10" s="992"/>
      <c r="E10" s="992"/>
      <c r="F10" s="992"/>
      <c r="G10" s="992"/>
      <c r="H10" s="992"/>
      <c r="I10" s="992"/>
      <c r="J10" s="992"/>
      <c r="K10" s="992"/>
      <c r="L10" s="992"/>
      <c r="M10" s="992"/>
      <c r="N10" s="992"/>
      <c r="O10" s="992"/>
      <c r="P10" s="992"/>
      <c r="Q10" s="992"/>
      <c r="R10" s="992"/>
      <c r="S10" s="992"/>
    </row>
    <row r="11" spans="2:19" x14ac:dyDescent="0.25">
      <c r="B11" s="884" t="s">
        <v>133</v>
      </c>
      <c r="C11" s="992" t="s">
        <v>785</v>
      </c>
      <c r="D11" s="992"/>
      <c r="E11" s="992"/>
      <c r="F11" s="992"/>
      <c r="G11" s="992"/>
      <c r="H11" s="992"/>
      <c r="I11" s="992"/>
      <c r="J11" s="992"/>
      <c r="K11" s="992"/>
      <c r="L11" s="992"/>
      <c r="M11" s="992"/>
      <c r="N11" s="992"/>
      <c r="O11" s="992"/>
      <c r="P11" s="992"/>
      <c r="Q11" s="992"/>
      <c r="R11" s="992"/>
      <c r="S11" s="992"/>
    </row>
    <row r="12" spans="2:19" x14ac:dyDescent="0.25">
      <c r="B12" s="884"/>
      <c r="C12" s="992"/>
      <c r="D12" s="992"/>
      <c r="E12" s="992"/>
      <c r="F12" s="992"/>
      <c r="G12" s="992"/>
      <c r="H12" s="992"/>
      <c r="I12" s="992"/>
      <c r="J12" s="992"/>
      <c r="K12" s="992"/>
      <c r="L12" s="992"/>
      <c r="M12" s="992"/>
      <c r="N12" s="992"/>
      <c r="O12" s="992"/>
      <c r="P12" s="992"/>
      <c r="Q12" s="992"/>
      <c r="R12" s="992"/>
      <c r="S12" s="992"/>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92C59-74E9-43D9-A278-4AF9F49A881F}">
  <sheetPr codeName="Sheet40">
    <pageSetUpPr fitToPage="1"/>
  </sheetPr>
  <dimension ref="B2:S11"/>
  <sheetViews>
    <sheetView showGridLines="0" zoomScaleNormal="100" workbookViewId="0">
      <selection activeCell="X9" sqref="X9"/>
    </sheetView>
    <sheetView workbookViewId="1"/>
  </sheetViews>
  <sheetFormatPr defaultRowHeight="15" x14ac:dyDescent="0.25"/>
  <cols>
    <col min="1" max="1" width="5.7109375" style="1" customWidth="1"/>
    <col min="2" max="2" width="5.42578125" style="1" customWidth="1"/>
    <col min="3" max="13" width="9.140625" style="1"/>
    <col min="14" max="14" width="0.28515625" style="1" customWidth="1"/>
    <col min="15" max="18" width="9.140625" style="1" hidden="1" customWidth="1"/>
    <col min="19" max="19" width="17.140625" style="1" customWidth="1"/>
    <col min="20" max="16384" width="9.140625" style="1"/>
  </cols>
  <sheetData>
    <row r="2" spans="2:19" x14ac:dyDescent="0.25">
      <c r="B2" s="231" t="s">
        <v>767</v>
      </c>
    </row>
    <row r="4" spans="2:19" x14ac:dyDescent="0.25">
      <c r="B4" s="994" t="s">
        <v>781</v>
      </c>
      <c r="C4" s="994"/>
      <c r="D4" s="994"/>
      <c r="E4" s="994"/>
      <c r="F4" s="994"/>
      <c r="G4" s="994"/>
      <c r="H4" s="994"/>
      <c r="I4" s="994"/>
      <c r="J4" s="994"/>
      <c r="K4" s="994"/>
      <c r="L4" s="994"/>
      <c r="M4" s="994"/>
      <c r="N4" s="994"/>
      <c r="O4" s="994"/>
      <c r="P4" s="994"/>
      <c r="Q4" s="994"/>
      <c r="R4" s="994"/>
      <c r="S4" s="994"/>
    </row>
    <row r="5" spans="2:19" ht="51.75" customHeight="1" x14ac:dyDescent="0.25">
      <c r="B5" s="42" t="s">
        <v>117</v>
      </c>
      <c r="C5" s="992" t="s">
        <v>786</v>
      </c>
      <c r="D5" s="992"/>
      <c r="E5" s="992"/>
      <c r="F5" s="992"/>
      <c r="G5" s="992"/>
      <c r="H5" s="992"/>
      <c r="I5" s="992"/>
      <c r="J5" s="992"/>
      <c r="K5" s="992"/>
      <c r="L5" s="992"/>
      <c r="M5" s="992"/>
      <c r="N5" s="992"/>
      <c r="O5" s="992"/>
      <c r="P5" s="992"/>
      <c r="Q5" s="992"/>
      <c r="R5" s="992"/>
      <c r="S5" s="992"/>
    </row>
    <row r="6" spans="2:19" ht="15" customHeight="1" x14ac:dyDescent="0.25">
      <c r="B6" s="884" t="s">
        <v>118</v>
      </c>
      <c r="C6" s="992" t="s">
        <v>787</v>
      </c>
      <c r="D6" s="992"/>
      <c r="E6" s="992"/>
      <c r="F6" s="992"/>
      <c r="G6" s="992"/>
      <c r="H6" s="992"/>
      <c r="I6" s="992"/>
      <c r="J6" s="992"/>
      <c r="K6" s="992"/>
      <c r="L6" s="992"/>
      <c r="M6" s="992"/>
      <c r="N6" s="992"/>
      <c r="O6" s="992"/>
      <c r="P6" s="992"/>
      <c r="Q6" s="992"/>
      <c r="R6" s="992"/>
      <c r="S6" s="992"/>
    </row>
    <row r="7" spans="2:19" x14ac:dyDescent="0.25">
      <c r="B7" s="884"/>
      <c r="C7" s="992"/>
      <c r="D7" s="992"/>
      <c r="E7" s="992"/>
      <c r="F7" s="992"/>
      <c r="G7" s="992"/>
      <c r="H7" s="992"/>
      <c r="I7" s="992"/>
      <c r="J7" s="992"/>
      <c r="K7" s="992"/>
      <c r="L7" s="992"/>
      <c r="M7" s="992"/>
      <c r="N7" s="992"/>
      <c r="O7" s="992"/>
      <c r="P7" s="992"/>
      <c r="Q7" s="992"/>
      <c r="R7" s="992"/>
      <c r="S7" s="992"/>
    </row>
    <row r="8" spans="2:19" x14ac:dyDescent="0.25">
      <c r="B8" s="884" t="s">
        <v>148</v>
      </c>
      <c r="C8" s="992" t="s">
        <v>788</v>
      </c>
      <c r="D8" s="992"/>
      <c r="E8" s="992"/>
      <c r="F8" s="992"/>
      <c r="G8" s="992"/>
      <c r="H8" s="992"/>
      <c r="I8" s="992"/>
      <c r="J8" s="992"/>
      <c r="K8" s="992"/>
      <c r="L8" s="992"/>
      <c r="M8" s="992"/>
      <c r="N8" s="992"/>
      <c r="O8" s="992"/>
      <c r="P8" s="992"/>
      <c r="Q8" s="992"/>
      <c r="R8" s="992"/>
      <c r="S8" s="992"/>
    </row>
    <row r="9" spans="2:19" x14ac:dyDescent="0.25">
      <c r="B9" s="884"/>
      <c r="C9" s="992"/>
      <c r="D9" s="992"/>
      <c r="E9" s="992"/>
      <c r="F9" s="992"/>
      <c r="G9" s="992"/>
      <c r="H9" s="992"/>
      <c r="I9" s="992"/>
      <c r="J9" s="992"/>
      <c r="K9" s="992"/>
      <c r="L9" s="992"/>
      <c r="M9" s="992"/>
      <c r="N9" s="992"/>
      <c r="O9" s="992"/>
      <c r="P9" s="992"/>
      <c r="Q9" s="992"/>
      <c r="R9" s="992"/>
      <c r="S9" s="992"/>
    </row>
    <row r="10" spans="2:19" x14ac:dyDescent="0.25">
      <c r="B10" s="884" t="s">
        <v>133</v>
      </c>
      <c r="C10" s="992" t="s">
        <v>789</v>
      </c>
      <c r="D10" s="992"/>
      <c r="E10" s="992"/>
      <c r="F10" s="992"/>
      <c r="G10" s="992"/>
      <c r="H10" s="992"/>
      <c r="I10" s="992"/>
      <c r="J10" s="992"/>
      <c r="K10" s="992"/>
      <c r="L10" s="992"/>
      <c r="M10" s="992"/>
      <c r="N10" s="992"/>
      <c r="O10" s="992"/>
      <c r="P10" s="992"/>
      <c r="Q10" s="992"/>
      <c r="R10" s="992"/>
      <c r="S10" s="992"/>
    </row>
    <row r="11" spans="2:19" ht="42" customHeight="1" x14ac:dyDescent="0.25">
      <c r="B11" s="884"/>
      <c r="C11" s="992"/>
      <c r="D11" s="992"/>
      <c r="E11" s="992"/>
      <c r="F11" s="992"/>
      <c r="G11" s="992"/>
      <c r="H11" s="992"/>
      <c r="I11" s="992"/>
      <c r="J11" s="992"/>
      <c r="K11" s="992"/>
      <c r="L11" s="992"/>
      <c r="M11" s="992"/>
      <c r="N11" s="992"/>
      <c r="O11" s="992"/>
      <c r="P11" s="992"/>
      <c r="Q11" s="992"/>
      <c r="R11" s="992"/>
      <c r="S11" s="992"/>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363D-3FC9-4457-B063-06328A769EFD}">
  <sheetPr codeName="Sheet4"/>
  <dimension ref="A1:J134"/>
  <sheetViews>
    <sheetView showGridLines="0" zoomScale="85" zoomScaleNormal="85" zoomScalePageLayoutView="80" workbookViewId="0">
      <selection activeCell="X9" sqref="X9"/>
    </sheetView>
    <sheetView workbookViewId="1"/>
  </sheetViews>
  <sheetFormatPr defaultRowHeight="15" x14ac:dyDescent="0.25"/>
  <cols>
    <col min="1" max="1" width="4.42578125" style="1" customWidth="1"/>
    <col min="2" max="2" width="8.42578125" style="1" customWidth="1"/>
    <col min="3" max="3" width="60.140625" style="1" customWidth="1"/>
    <col min="4" max="4" width="12.28515625" style="1" customWidth="1"/>
    <col min="5" max="8" width="12.28515625" style="1" bestFit="1" customWidth="1"/>
    <col min="9" max="16384" width="9.140625" style="1"/>
  </cols>
  <sheetData>
    <row r="1" spans="1:8" x14ac:dyDescent="0.25">
      <c r="A1" s="12"/>
    </row>
    <row r="2" spans="1:8" x14ac:dyDescent="0.25">
      <c r="A2" s="12"/>
      <c r="B2" s="13" t="s">
        <v>1</v>
      </c>
    </row>
    <row r="3" spans="1:8" x14ac:dyDescent="0.25">
      <c r="A3" s="12"/>
      <c r="B3" s="13"/>
    </row>
    <row r="4" spans="1:8" x14ac:dyDescent="0.25">
      <c r="A4" s="12"/>
    </row>
    <row r="5" spans="1:8" x14ac:dyDescent="0.25">
      <c r="A5" s="12"/>
      <c r="B5" s="14"/>
      <c r="C5" s="15"/>
      <c r="D5" s="16" t="s">
        <v>7</v>
      </c>
      <c r="E5" s="16" t="s">
        <v>8</v>
      </c>
      <c r="F5" s="16" t="s">
        <v>9</v>
      </c>
      <c r="G5" s="16" t="s">
        <v>46</v>
      </c>
      <c r="H5" s="16" t="s">
        <v>47</v>
      </c>
    </row>
    <row r="6" spans="1:8" x14ac:dyDescent="0.25">
      <c r="A6" s="12"/>
      <c r="B6" s="17"/>
      <c r="C6" s="18"/>
      <c r="D6" s="16" t="s">
        <v>1667</v>
      </c>
      <c r="E6" s="16" t="s">
        <v>1723</v>
      </c>
      <c r="F6" s="16" t="s">
        <v>1724</v>
      </c>
      <c r="G6" s="16" t="s">
        <v>1725</v>
      </c>
      <c r="H6" s="16" t="s">
        <v>1726</v>
      </c>
    </row>
    <row r="7" spans="1:8" x14ac:dyDescent="0.25">
      <c r="A7" s="12"/>
      <c r="B7" s="19"/>
      <c r="C7" s="868" t="s">
        <v>48</v>
      </c>
      <c r="D7" s="869"/>
      <c r="E7" s="869"/>
      <c r="F7" s="869"/>
      <c r="G7" s="869"/>
      <c r="H7" s="870"/>
    </row>
    <row r="8" spans="1:8" x14ac:dyDescent="0.25">
      <c r="A8" s="12"/>
      <c r="B8" s="20">
        <v>1</v>
      </c>
      <c r="C8" s="21" t="s">
        <v>49</v>
      </c>
      <c r="D8" s="677">
        <v>256983831.58000001</v>
      </c>
      <c r="E8" s="677">
        <v>232075220.37</v>
      </c>
      <c r="F8" s="677">
        <v>225480715.65000001</v>
      </c>
      <c r="G8" s="677">
        <v>200551888.62</v>
      </c>
      <c r="H8" s="677">
        <v>201332858.32039994</v>
      </c>
    </row>
    <row r="9" spans="1:8" x14ac:dyDescent="0.25">
      <c r="A9" s="12"/>
      <c r="B9" s="20">
        <v>2</v>
      </c>
      <c r="C9" s="21" t="s">
        <v>50</v>
      </c>
      <c r="D9" s="677">
        <v>291983831.57999998</v>
      </c>
      <c r="E9" s="677">
        <v>267075220.37</v>
      </c>
      <c r="F9" s="677">
        <v>260480715.65000001</v>
      </c>
      <c r="G9" s="677">
        <v>235551888.62</v>
      </c>
      <c r="H9" s="677">
        <v>236332858.32039994</v>
      </c>
    </row>
    <row r="10" spans="1:8" x14ac:dyDescent="0.25">
      <c r="A10" s="12"/>
      <c r="B10" s="20">
        <v>3</v>
      </c>
      <c r="C10" s="21" t="s">
        <v>51</v>
      </c>
      <c r="D10" s="677">
        <v>366983831.57999998</v>
      </c>
      <c r="E10" s="677">
        <v>342075220.37</v>
      </c>
      <c r="F10" s="677">
        <v>335480715.64999998</v>
      </c>
      <c r="G10" s="677">
        <v>310551888.62</v>
      </c>
      <c r="H10" s="677">
        <v>311332858.32039994</v>
      </c>
    </row>
    <row r="11" spans="1:8" x14ac:dyDescent="0.25">
      <c r="A11" s="12"/>
      <c r="B11" s="22"/>
      <c r="C11" s="865" t="s">
        <v>52</v>
      </c>
      <c r="D11" s="866"/>
      <c r="E11" s="866"/>
      <c r="F11" s="866"/>
      <c r="G11" s="866"/>
      <c r="H11" s="867"/>
    </row>
    <row r="12" spans="1:8" x14ac:dyDescent="0.25">
      <c r="A12" s="12"/>
      <c r="B12" s="20">
        <v>4</v>
      </c>
      <c r="C12" s="21" t="s">
        <v>53</v>
      </c>
      <c r="D12" s="677">
        <v>1928772515.5043499</v>
      </c>
      <c r="E12" s="677">
        <v>1839688324.17556</v>
      </c>
      <c r="F12" s="677">
        <v>1707160040.19344</v>
      </c>
      <c r="G12" s="677">
        <v>1623476601.28227</v>
      </c>
      <c r="H12" s="677">
        <v>1518809885.0216899</v>
      </c>
    </row>
    <row r="13" spans="1:8" ht="15" customHeight="1" x14ac:dyDescent="0.25">
      <c r="A13" s="12"/>
      <c r="B13" s="22"/>
      <c r="C13" s="871" t="s">
        <v>54</v>
      </c>
      <c r="D13" s="872"/>
      <c r="E13" s="872"/>
      <c r="F13" s="872"/>
      <c r="G13" s="872"/>
      <c r="H13" s="873"/>
    </row>
    <row r="14" spans="1:8" x14ac:dyDescent="0.25">
      <c r="A14" s="12"/>
      <c r="B14" s="20">
        <v>5</v>
      </c>
      <c r="C14" s="21" t="s">
        <v>55</v>
      </c>
      <c r="D14" s="680">
        <v>0.13323699999999999</v>
      </c>
      <c r="E14" s="680">
        <v>0.12614920544978861</v>
      </c>
      <c r="F14" s="680">
        <v>0.132079</v>
      </c>
      <c r="G14" s="680">
        <v>0.123532</v>
      </c>
      <c r="H14" s="680">
        <v>0.13255961809698436</v>
      </c>
    </row>
    <row r="15" spans="1:8" x14ac:dyDescent="0.25">
      <c r="A15" s="12"/>
      <c r="B15" s="20">
        <v>6</v>
      </c>
      <c r="C15" s="21" t="s">
        <v>56</v>
      </c>
      <c r="D15" s="680">
        <v>0.15138299999999999</v>
      </c>
      <c r="E15" s="680">
        <v>0.1451741672001356</v>
      </c>
      <c r="F15" s="680">
        <v>0.15258099999999999</v>
      </c>
      <c r="G15" s="680">
        <v>0.145091</v>
      </c>
      <c r="H15" s="680">
        <v>0.15560397693686653</v>
      </c>
    </row>
    <row r="16" spans="1:8" x14ac:dyDescent="0.25">
      <c r="A16" s="12"/>
      <c r="B16" s="20">
        <v>7</v>
      </c>
      <c r="C16" s="21" t="s">
        <v>57</v>
      </c>
      <c r="D16" s="680">
        <v>0.19026799999999999</v>
      </c>
      <c r="E16" s="680">
        <v>0.18594194237945061</v>
      </c>
      <c r="F16" s="680">
        <v>0.19651399999999999</v>
      </c>
      <c r="G16" s="680">
        <v>0.19128800000000001</v>
      </c>
      <c r="H16" s="680">
        <v>0.20498474587947119</v>
      </c>
    </row>
    <row r="17" spans="1:8" ht="29.1" customHeight="1" x14ac:dyDescent="0.25">
      <c r="A17" s="12"/>
      <c r="B17" s="22"/>
      <c r="C17" s="862" t="s">
        <v>58</v>
      </c>
      <c r="D17" s="863"/>
      <c r="E17" s="863"/>
      <c r="F17" s="863"/>
      <c r="G17" s="863"/>
      <c r="H17" s="864"/>
    </row>
    <row r="18" spans="1:8" ht="30" x14ac:dyDescent="0.25">
      <c r="A18" s="12"/>
      <c r="B18" s="20" t="s">
        <v>59</v>
      </c>
      <c r="C18" s="6" t="s">
        <v>60</v>
      </c>
      <c r="D18" s="680">
        <v>1.7799999999999996E-2</v>
      </c>
      <c r="E18" s="680">
        <v>1.7799999999999996E-2</v>
      </c>
      <c r="F18" s="680">
        <v>1.7799999999999996E-2</v>
      </c>
      <c r="G18" s="680">
        <v>1.7799999999999996E-2</v>
      </c>
      <c r="H18" s="680">
        <v>1.7799999999999996E-2</v>
      </c>
    </row>
    <row r="19" spans="1:8" x14ac:dyDescent="0.25">
      <c r="A19" s="12"/>
      <c r="B19" s="20" t="s">
        <v>61</v>
      </c>
      <c r="C19" s="6" t="s">
        <v>62</v>
      </c>
      <c r="D19" s="680">
        <v>4.2000000000000023E-3</v>
      </c>
      <c r="E19" s="680">
        <v>4.2000000000000023E-3</v>
      </c>
      <c r="F19" s="680">
        <v>4.2000000000000023E-3</v>
      </c>
      <c r="G19" s="680">
        <v>4.2000000000000023E-3</v>
      </c>
      <c r="H19" s="680">
        <v>4.2000000000000023E-3</v>
      </c>
    </row>
    <row r="20" spans="1:8" x14ac:dyDescent="0.25">
      <c r="A20" s="12"/>
      <c r="B20" s="20" t="s">
        <v>63</v>
      </c>
      <c r="C20" s="6" t="s">
        <v>64</v>
      </c>
      <c r="D20" s="680">
        <v>5.6000000000000077E-3</v>
      </c>
      <c r="E20" s="680">
        <v>5.6000000000000077E-3</v>
      </c>
      <c r="F20" s="680">
        <v>5.6000000000000077E-3</v>
      </c>
      <c r="G20" s="680">
        <v>5.6000000000000077E-3</v>
      </c>
      <c r="H20" s="680">
        <v>5.6000000000000077E-3</v>
      </c>
    </row>
    <row r="21" spans="1:8" x14ac:dyDescent="0.25">
      <c r="A21" s="12"/>
      <c r="B21" s="20" t="s">
        <v>65</v>
      </c>
      <c r="C21" s="6" t="s">
        <v>66</v>
      </c>
      <c r="D21" s="680">
        <v>9.7799999999999998E-2</v>
      </c>
      <c r="E21" s="680">
        <v>9.7799999999999998E-2</v>
      </c>
      <c r="F21" s="680">
        <v>9.7799999999999998E-2</v>
      </c>
      <c r="G21" s="680">
        <v>9.7799999999999998E-2</v>
      </c>
      <c r="H21" s="680">
        <v>9.7799999999999998E-2</v>
      </c>
    </row>
    <row r="22" spans="1:8" ht="15.75" customHeight="1" x14ac:dyDescent="0.25">
      <c r="A22" s="12"/>
      <c r="B22" s="22"/>
      <c r="C22" s="862" t="s">
        <v>67</v>
      </c>
      <c r="D22" s="863"/>
      <c r="E22" s="863"/>
      <c r="F22" s="863"/>
      <c r="G22" s="863"/>
      <c r="H22" s="864"/>
    </row>
    <row r="23" spans="1:8" x14ac:dyDescent="0.25">
      <c r="A23" s="12"/>
      <c r="B23" s="20">
        <v>8</v>
      </c>
      <c r="C23" s="21" t="s">
        <v>68</v>
      </c>
      <c r="D23" s="680">
        <v>2.500000000000013E-2</v>
      </c>
      <c r="E23" s="680">
        <v>2.4999999999999998E-2</v>
      </c>
      <c r="F23" s="680">
        <v>2.5000000000000001E-2</v>
      </c>
      <c r="G23" s="680">
        <v>2.5000000000000158E-2</v>
      </c>
      <c r="H23" s="680">
        <v>2.4999999999999838E-2</v>
      </c>
    </row>
    <row r="24" spans="1:8" ht="30" x14ac:dyDescent="0.25">
      <c r="A24" s="12"/>
      <c r="B24" s="20" t="s">
        <v>20</v>
      </c>
      <c r="C24" s="21" t="s">
        <v>69</v>
      </c>
      <c r="D24" s="680">
        <v>0</v>
      </c>
      <c r="E24" s="680">
        <v>0</v>
      </c>
      <c r="F24" s="680">
        <v>0</v>
      </c>
      <c r="G24" s="680">
        <v>0</v>
      </c>
      <c r="H24" s="680">
        <v>0</v>
      </c>
    </row>
    <row r="25" spans="1:8" x14ac:dyDescent="0.25">
      <c r="A25" s="12"/>
      <c r="B25" s="20">
        <v>9</v>
      </c>
      <c r="C25" s="21" t="s">
        <v>70</v>
      </c>
      <c r="D25" s="680">
        <v>1.0000000002569768E-6</v>
      </c>
      <c r="E25" s="680">
        <v>9.9999999990457068E-7</v>
      </c>
      <c r="F25" s="680">
        <v>1.9999999997733779E-6</v>
      </c>
      <c r="G25" s="680">
        <v>2.0000000002682269E-6</v>
      </c>
      <c r="H25" s="680">
        <v>1.999999999971438E-6</v>
      </c>
    </row>
    <row r="26" spans="1:8" x14ac:dyDescent="0.25">
      <c r="A26" s="12"/>
      <c r="B26" s="20" t="s">
        <v>71</v>
      </c>
      <c r="C26" s="21" t="s">
        <v>72</v>
      </c>
      <c r="D26" s="680">
        <v>0</v>
      </c>
      <c r="E26" s="680">
        <v>0</v>
      </c>
      <c r="F26" s="680">
        <v>0</v>
      </c>
      <c r="G26" s="680">
        <v>0</v>
      </c>
      <c r="H26" s="680">
        <v>0</v>
      </c>
    </row>
    <row r="27" spans="1:8" x14ac:dyDescent="0.25">
      <c r="A27" s="12"/>
      <c r="B27" s="20">
        <v>10</v>
      </c>
      <c r="C27" s="21" t="s">
        <v>73</v>
      </c>
      <c r="D27" s="680">
        <v>0</v>
      </c>
      <c r="E27" s="680">
        <v>0</v>
      </c>
      <c r="F27" s="680">
        <v>0</v>
      </c>
      <c r="G27" s="680">
        <v>0</v>
      </c>
      <c r="H27" s="680">
        <v>0</v>
      </c>
    </row>
    <row r="28" spans="1:8" x14ac:dyDescent="0.25">
      <c r="A28" s="12"/>
      <c r="B28" s="20" t="s">
        <v>74</v>
      </c>
      <c r="C28" s="6" t="s">
        <v>75</v>
      </c>
      <c r="D28" s="680">
        <v>1.000000000000026E-2</v>
      </c>
      <c r="E28" s="680">
        <v>1.0000000000000217E-2</v>
      </c>
      <c r="F28" s="680">
        <v>9.999999999999766E-3</v>
      </c>
      <c r="G28" s="680">
        <v>1.0000000000000186E-2</v>
      </c>
      <c r="H28" s="680">
        <v>1.0000000000000066E-2</v>
      </c>
    </row>
    <row r="29" spans="1:8" x14ac:dyDescent="0.25">
      <c r="A29" s="12"/>
      <c r="B29" s="20">
        <v>11</v>
      </c>
      <c r="C29" s="21" t="s">
        <v>76</v>
      </c>
      <c r="D29" s="680">
        <v>3.5000999999977835E-2</v>
      </c>
      <c r="E29" s="680">
        <v>3.5001000000024041E-2</v>
      </c>
      <c r="F29" s="680">
        <v>3.5001999999979626E-2</v>
      </c>
      <c r="G29" s="680">
        <v>3.500199999998644E-2</v>
      </c>
      <c r="H29" s="680">
        <v>3.5001999999988681E-2</v>
      </c>
    </row>
    <row r="30" spans="1:8" x14ac:dyDescent="0.25">
      <c r="A30" s="12"/>
      <c r="B30" s="20" t="s">
        <v>77</v>
      </c>
      <c r="C30" s="21" t="s">
        <v>78</v>
      </c>
      <c r="D30" s="680">
        <v>0.132801</v>
      </c>
      <c r="E30" s="680">
        <v>0.132801</v>
      </c>
      <c r="F30" s="680">
        <v>0.132802</v>
      </c>
      <c r="G30" s="680">
        <v>0.132802</v>
      </c>
      <c r="H30" s="680">
        <v>0.132802</v>
      </c>
    </row>
    <row r="31" spans="1:8" ht="14.45" customHeight="1" x14ac:dyDescent="0.25">
      <c r="A31" s="12"/>
      <c r="B31" s="20">
        <v>12</v>
      </c>
      <c r="C31" s="21" t="s">
        <v>79</v>
      </c>
      <c r="D31" s="677">
        <v>170189068.38230401</v>
      </c>
      <c r="E31" s="677">
        <v>149289245.78209999</v>
      </c>
      <c r="F31" s="677">
        <v>148658513.841295</v>
      </c>
      <c r="G31" s="677">
        <v>127495441.562298</v>
      </c>
      <c r="H31" s="677">
        <v>132986413.4944239</v>
      </c>
    </row>
    <row r="32" spans="1:8" x14ac:dyDescent="0.25">
      <c r="A32" s="12"/>
      <c r="B32" s="22"/>
      <c r="C32" s="865" t="s">
        <v>80</v>
      </c>
      <c r="D32" s="866"/>
      <c r="E32" s="866"/>
      <c r="F32" s="866"/>
      <c r="G32" s="866"/>
      <c r="H32" s="867"/>
    </row>
    <row r="33" spans="1:8" x14ac:dyDescent="0.25">
      <c r="A33" s="12"/>
      <c r="B33" s="20">
        <v>13</v>
      </c>
      <c r="C33" s="23" t="s">
        <v>81</v>
      </c>
      <c r="D33" s="677">
        <v>6757096055.4069996</v>
      </c>
      <c r="E33" s="677">
        <v>6500377289.8579998</v>
      </c>
      <c r="F33" s="677">
        <v>5895508635.2910004</v>
      </c>
      <c r="G33" s="677">
        <v>5698195580.8950005</v>
      </c>
      <c r="H33" s="677">
        <v>4971919642.4540005</v>
      </c>
    </row>
    <row r="34" spans="1:8" x14ac:dyDescent="0.25">
      <c r="A34" s="12"/>
      <c r="B34" s="5">
        <v>14</v>
      </c>
      <c r="C34" s="24" t="s">
        <v>82</v>
      </c>
      <c r="D34" s="689">
        <v>4.3210999999999999E-2</v>
      </c>
      <c r="E34" s="689">
        <v>4.1086110614947741E-2</v>
      </c>
      <c r="F34" s="689">
        <v>4.4183E-2</v>
      </c>
      <c r="G34" s="689">
        <v>4.1338E-2</v>
      </c>
      <c r="H34" s="689">
        <v>4.7533523330186539E-2</v>
      </c>
    </row>
    <row r="35" spans="1:8" x14ac:dyDescent="0.25">
      <c r="B35" s="22"/>
      <c r="C35" s="862" t="s">
        <v>83</v>
      </c>
      <c r="D35" s="863"/>
      <c r="E35" s="863"/>
      <c r="F35" s="863"/>
      <c r="G35" s="863"/>
      <c r="H35" s="864"/>
    </row>
    <row r="36" spans="1:8" s="25" customFormat="1" ht="30" x14ac:dyDescent="0.25">
      <c r="B36" s="5" t="s">
        <v>84</v>
      </c>
      <c r="C36" s="6" t="s">
        <v>85</v>
      </c>
      <c r="D36" s="681"/>
      <c r="E36" s="26"/>
      <c r="F36" s="26"/>
      <c r="G36" s="26"/>
      <c r="H36" s="26"/>
    </row>
    <row r="37" spans="1:8" s="25" customFormat="1" x14ac:dyDescent="0.25">
      <c r="B37" s="5" t="s">
        <v>86</v>
      </c>
      <c r="C37" s="6" t="s">
        <v>62</v>
      </c>
      <c r="D37" s="681"/>
      <c r="E37" s="26"/>
      <c r="F37" s="26"/>
      <c r="G37" s="26"/>
      <c r="H37" s="26"/>
    </row>
    <row r="38" spans="1:8" s="25" customFormat="1" x14ac:dyDescent="0.25">
      <c r="B38" s="5" t="s">
        <v>87</v>
      </c>
      <c r="C38" s="6" t="s">
        <v>88</v>
      </c>
      <c r="D38" s="681"/>
      <c r="E38" s="26"/>
      <c r="F38" s="26"/>
      <c r="G38" s="26"/>
      <c r="H38" s="26"/>
    </row>
    <row r="39" spans="1:8" s="25" customFormat="1" x14ac:dyDescent="0.25">
      <c r="B39" s="22"/>
      <c r="C39" s="862" t="s">
        <v>89</v>
      </c>
      <c r="D39" s="863"/>
      <c r="E39" s="863"/>
      <c r="F39" s="863"/>
      <c r="G39" s="863"/>
      <c r="H39" s="864"/>
    </row>
    <row r="40" spans="1:8" s="25" customFormat="1" x14ac:dyDescent="0.25">
      <c r="B40" s="5" t="s">
        <v>90</v>
      </c>
      <c r="C40" s="27" t="s">
        <v>91</v>
      </c>
      <c r="D40" s="680">
        <v>0.03</v>
      </c>
      <c r="E40" s="680">
        <v>0.03</v>
      </c>
      <c r="F40" s="680">
        <v>0.03</v>
      </c>
      <c r="G40" s="680">
        <v>0.03</v>
      </c>
      <c r="H40" s="680">
        <v>0.03</v>
      </c>
    </row>
    <row r="41" spans="1:8" s="25" customFormat="1" x14ac:dyDescent="0.25">
      <c r="B41" s="5" t="s">
        <v>92</v>
      </c>
      <c r="C41" s="27" t="s">
        <v>93</v>
      </c>
      <c r="D41" s="680">
        <v>0.03</v>
      </c>
      <c r="E41" s="680">
        <v>0.03</v>
      </c>
      <c r="F41" s="680">
        <v>0.03</v>
      </c>
      <c r="G41" s="680">
        <v>0.03</v>
      </c>
      <c r="H41" s="680">
        <v>0.03</v>
      </c>
    </row>
    <row r="42" spans="1:8" x14ac:dyDescent="0.25">
      <c r="A42" s="12"/>
      <c r="B42" s="22"/>
      <c r="C42" s="865" t="s">
        <v>94</v>
      </c>
      <c r="D42" s="866"/>
      <c r="E42" s="866"/>
      <c r="F42" s="866"/>
      <c r="G42" s="866"/>
      <c r="H42" s="867"/>
    </row>
    <row r="43" spans="1:8" ht="30" x14ac:dyDescent="0.25">
      <c r="A43" s="12"/>
      <c r="B43" s="20">
        <v>15</v>
      </c>
      <c r="C43" s="23" t="s">
        <v>95</v>
      </c>
      <c r="D43" s="677">
        <v>3924740191.5508003</v>
      </c>
      <c r="E43" s="677">
        <v>3737800236.1630998</v>
      </c>
      <c r="F43" s="677">
        <v>3295611612.4200001</v>
      </c>
      <c r="G43" s="677">
        <v>3211286584.75</v>
      </c>
      <c r="H43" s="677">
        <v>2554272538.21</v>
      </c>
    </row>
    <row r="44" spans="1:8" x14ac:dyDescent="0.25">
      <c r="A44" s="12"/>
      <c r="B44" s="5" t="s">
        <v>96</v>
      </c>
      <c r="C44" s="24" t="s">
        <v>97</v>
      </c>
      <c r="D44" s="677">
        <v>2810766145.0505004</v>
      </c>
      <c r="E44" s="677">
        <v>2663787640.4299998</v>
      </c>
      <c r="F44" s="677">
        <v>2628915444.6160002</v>
      </c>
      <c r="G44" s="677">
        <v>2347441721.9934998</v>
      </c>
      <c r="H44" s="677">
        <v>1753210257.003</v>
      </c>
    </row>
    <row r="45" spans="1:8" x14ac:dyDescent="0.25">
      <c r="A45" s="12"/>
      <c r="B45" s="5" t="s">
        <v>98</v>
      </c>
      <c r="C45" s="24" t="s">
        <v>99</v>
      </c>
      <c r="D45" s="677">
        <v>60210384.605499998</v>
      </c>
      <c r="E45" s="677">
        <v>52499297.416500002</v>
      </c>
      <c r="F45" s="677">
        <v>35174009.688499995</v>
      </c>
      <c r="G45" s="677">
        <v>51211085.447999999</v>
      </c>
      <c r="H45" s="677">
        <v>25727460.083500002</v>
      </c>
    </row>
    <row r="46" spans="1:8" x14ac:dyDescent="0.25">
      <c r="A46" s="12"/>
      <c r="B46" s="20">
        <v>16</v>
      </c>
      <c r="C46" s="23" t="s">
        <v>100</v>
      </c>
      <c r="D46" s="677">
        <v>2750555760.4450002</v>
      </c>
      <c r="E46" s="677">
        <v>2611288343.0134997</v>
      </c>
      <c r="F46" s="677">
        <v>2593741434.9275002</v>
      </c>
      <c r="G46" s="677">
        <v>2296230636.5454998</v>
      </c>
      <c r="H46" s="677">
        <v>1727482796.9195001</v>
      </c>
    </row>
    <row r="47" spans="1:8" x14ac:dyDescent="0.25">
      <c r="A47" s="12"/>
      <c r="B47" s="20">
        <v>17</v>
      </c>
      <c r="C47" s="23" t="s">
        <v>101</v>
      </c>
      <c r="D47" s="680">
        <v>1.4268898845794837</v>
      </c>
      <c r="E47" s="680">
        <v>1.4314008049565197</v>
      </c>
      <c r="F47" s="680">
        <v>1.2706014439377293</v>
      </c>
      <c r="G47" s="680">
        <v>1.3985035011905993</v>
      </c>
      <c r="H47" s="680">
        <v>1.4786095368155656</v>
      </c>
    </row>
    <row r="48" spans="1:8" x14ac:dyDescent="0.25">
      <c r="A48" s="12"/>
      <c r="B48" s="22"/>
      <c r="C48" s="865" t="s">
        <v>102</v>
      </c>
      <c r="D48" s="866"/>
      <c r="E48" s="866"/>
      <c r="F48" s="866"/>
      <c r="G48" s="866"/>
      <c r="H48" s="867"/>
    </row>
    <row r="49" spans="1:8" x14ac:dyDescent="0.25">
      <c r="A49" s="12"/>
      <c r="B49" s="20">
        <v>18</v>
      </c>
      <c r="C49" s="23" t="s">
        <v>103</v>
      </c>
      <c r="D49" s="677">
        <v>3701825003.732913</v>
      </c>
      <c r="E49" s="677">
        <v>3299301455.7338309</v>
      </c>
      <c r="F49" s="677">
        <v>2990356578.0728335</v>
      </c>
      <c r="G49" s="797"/>
      <c r="H49" s="797"/>
    </row>
    <row r="50" spans="1:8" x14ac:dyDescent="0.25">
      <c r="A50" s="12"/>
      <c r="B50" s="20">
        <v>19</v>
      </c>
      <c r="C50" s="28" t="s">
        <v>104</v>
      </c>
      <c r="D50" s="677">
        <v>2265439827.7853117</v>
      </c>
      <c r="E50" s="677">
        <v>2149888828.2205105</v>
      </c>
      <c r="F50" s="677">
        <v>2032193338.649097</v>
      </c>
      <c r="G50" s="797"/>
      <c r="H50" s="797"/>
    </row>
    <row r="51" spans="1:8" x14ac:dyDescent="0.25">
      <c r="A51" s="12"/>
      <c r="B51" s="20">
        <v>20</v>
      </c>
      <c r="C51" s="23" t="s">
        <v>105</v>
      </c>
      <c r="D51" s="689">
        <v>1.6340425193953652</v>
      </c>
      <c r="E51" s="689">
        <v>1.5346381693906952</v>
      </c>
      <c r="F51" s="689">
        <v>1.4714921662230607</v>
      </c>
      <c r="G51" s="798"/>
      <c r="H51" s="798"/>
    </row>
    <row r="52" spans="1:8" x14ac:dyDescent="0.25">
      <c r="A52" s="12"/>
    </row>
    <row r="53" spans="1:8" x14ac:dyDescent="0.25">
      <c r="A53" s="12"/>
    </row>
    <row r="54" spans="1:8" x14ac:dyDescent="0.25">
      <c r="A54" s="12"/>
    </row>
    <row r="55" spans="1:8" x14ac:dyDescent="0.25">
      <c r="A55" s="12"/>
    </row>
    <row r="56" spans="1:8" x14ac:dyDescent="0.25">
      <c r="A56" s="12"/>
    </row>
    <row r="57" spans="1:8" x14ac:dyDescent="0.25">
      <c r="A57" s="12"/>
    </row>
    <row r="58" spans="1:8" x14ac:dyDescent="0.25">
      <c r="A58" s="12"/>
    </row>
    <row r="59" spans="1:8" x14ac:dyDescent="0.25">
      <c r="A59" s="12"/>
    </row>
    <row r="60" spans="1:8" x14ac:dyDescent="0.25">
      <c r="A60" s="12"/>
    </row>
    <row r="61" spans="1:8" x14ac:dyDescent="0.25">
      <c r="A61" s="12"/>
    </row>
    <row r="62" spans="1:8" x14ac:dyDescent="0.25">
      <c r="A62" s="12"/>
    </row>
    <row r="63" spans="1:8" x14ac:dyDescent="0.25">
      <c r="A63" s="12"/>
    </row>
    <row r="64" spans="1:8"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0" x14ac:dyDescent="0.25">
      <c r="A97" s="12"/>
    </row>
    <row r="98" spans="1:10" x14ac:dyDescent="0.25">
      <c r="A98" s="12"/>
    </row>
    <row r="99" spans="1:10" x14ac:dyDescent="0.25">
      <c r="A99" s="12"/>
    </row>
    <row r="100" spans="1:10" x14ac:dyDescent="0.25">
      <c r="A100" s="12"/>
    </row>
    <row r="101" spans="1:10" x14ac:dyDescent="0.25">
      <c r="A101" s="12"/>
    </row>
    <row r="102" spans="1:10" x14ac:dyDescent="0.25">
      <c r="A102" s="12"/>
    </row>
    <row r="103" spans="1:10" x14ac:dyDescent="0.25">
      <c r="A103" s="12"/>
    </row>
    <row r="104" spans="1:10" x14ac:dyDescent="0.25">
      <c r="A104" s="12"/>
    </row>
    <row r="105" spans="1:10" x14ac:dyDescent="0.25">
      <c r="A105" s="12"/>
      <c r="B105" s="12"/>
      <c r="C105" s="12"/>
      <c r="D105" s="12"/>
      <c r="E105" s="12"/>
      <c r="F105" s="12"/>
      <c r="G105" s="12"/>
      <c r="H105" s="12"/>
      <c r="I105" s="12"/>
      <c r="J105" s="12"/>
    </row>
    <row r="106" spans="1:10" x14ac:dyDescent="0.25">
      <c r="A106" s="12"/>
      <c r="B106" s="12"/>
      <c r="C106" s="12"/>
      <c r="D106" s="12"/>
      <c r="E106" s="12"/>
      <c r="F106" s="12"/>
      <c r="G106" s="12"/>
      <c r="H106" s="12"/>
      <c r="I106" s="12"/>
      <c r="J106" s="12"/>
    </row>
    <row r="107" spans="1:10" x14ac:dyDescent="0.25">
      <c r="A107" s="12"/>
      <c r="B107" s="12"/>
      <c r="C107" s="12"/>
      <c r="D107" s="12"/>
      <c r="E107" s="12"/>
      <c r="F107" s="12"/>
      <c r="G107" s="12"/>
      <c r="H107" s="12"/>
      <c r="I107" s="12"/>
      <c r="J107" s="12"/>
    </row>
    <row r="108" spans="1:10" x14ac:dyDescent="0.25">
      <c r="A108" s="12"/>
      <c r="B108" s="12"/>
      <c r="C108" s="12"/>
      <c r="D108" s="12"/>
      <c r="E108" s="12"/>
      <c r="F108" s="12"/>
      <c r="G108" s="12"/>
      <c r="H108" s="12"/>
      <c r="I108" s="12"/>
      <c r="J108" s="12"/>
    </row>
    <row r="109" spans="1:10" x14ac:dyDescent="0.25">
      <c r="A109" s="12"/>
      <c r="B109" s="12"/>
      <c r="C109" s="12"/>
      <c r="D109" s="12"/>
      <c r="E109" s="12"/>
      <c r="F109" s="12"/>
      <c r="G109" s="12"/>
      <c r="H109" s="12"/>
      <c r="I109" s="12"/>
      <c r="J109" s="12"/>
    </row>
    <row r="110" spans="1:10" x14ac:dyDescent="0.25">
      <c r="A110" s="12"/>
      <c r="B110" s="12"/>
      <c r="C110" s="12"/>
      <c r="D110" s="12"/>
      <c r="E110" s="12"/>
      <c r="F110" s="12"/>
      <c r="G110" s="12"/>
      <c r="H110" s="12"/>
      <c r="I110" s="12"/>
      <c r="J110" s="12"/>
    </row>
    <row r="111" spans="1:10" x14ac:dyDescent="0.25">
      <c r="A111" s="12"/>
      <c r="B111" s="12"/>
      <c r="C111" s="12"/>
      <c r="D111" s="12"/>
      <c r="E111" s="12"/>
      <c r="F111" s="12"/>
      <c r="G111" s="12"/>
      <c r="H111" s="12"/>
      <c r="I111" s="12"/>
      <c r="J111" s="12"/>
    </row>
    <row r="112" spans="1:10" x14ac:dyDescent="0.25">
      <c r="A112" s="12"/>
      <c r="B112" s="12"/>
      <c r="C112" s="12"/>
      <c r="D112" s="12"/>
      <c r="E112" s="12"/>
      <c r="F112" s="12"/>
      <c r="G112" s="12"/>
      <c r="H112" s="12"/>
      <c r="I112" s="12"/>
      <c r="J112" s="12"/>
    </row>
    <row r="113" spans="1:10" x14ac:dyDescent="0.25">
      <c r="A113" s="12"/>
      <c r="B113" s="12"/>
      <c r="C113" s="12"/>
      <c r="D113" s="12"/>
      <c r="E113" s="12"/>
      <c r="F113" s="12"/>
      <c r="G113" s="12"/>
      <c r="H113" s="12"/>
      <c r="I113" s="12"/>
      <c r="J113" s="12"/>
    </row>
    <row r="114" spans="1:10" x14ac:dyDescent="0.25">
      <c r="A114" s="12"/>
      <c r="B114" s="12"/>
      <c r="C114" s="12"/>
      <c r="D114" s="12"/>
      <c r="E114" s="12"/>
      <c r="F114" s="12"/>
      <c r="G114" s="12"/>
      <c r="H114" s="12"/>
      <c r="I114" s="12"/>
      <c r="J114" s="12"/>
    </row>
    <row r="115" spans="1:10" x14ac:dyDescent="0.25">
      <c r="A115" s="12"/>
      <c r="B115" s="12"/>
      <c r="C115" s="12"/>
      <c r="D115" s="12"/>
      <c r="E115" s="12"/>
      <c r="F115" s="12"/>
      <c r="G115" s="12"/>
      <c r="H115" s="12"/>
      <c r="I115" s="12"/>
      <c r="J115" s="12"/>
    </row>
    <row r="116" spans="1:10" x14ac:dyDescent="0.25">
      <c r="A116" s="12"/>
      <c r="B116" s="12"/>
      <c r="C116" s="12"/>
      <c r="D116" s="12"/>
      <c r="E116" s="12"/>
      <c r="F116" s="12"/>
      <c r="G116" s="12"/>
      <c r="H116" s="12"/>
      <c r="I116" s="12"/>
      <c r="J116" s="12"/>
    </row>
    <row r="117" spans="1:10" x14ac:dyDescent="0.25">
      <c r="A117" s="12"/>
      <c r="B117" s="12"/>
      <c r="C117" s="12"/>
      <c r="D117" s="12"/>
      <c r="E117" s="12"/>
      <c r="F117" s="12"/>
      <c r="G117" s="12"/>
      <c r="H117" s="12"/>
      <c r="I117" s="12"/>
      <c r="J117" s="12"/>
    </row>
    <row r="118" spans="1:10" x14ac:dyDescent="0.25">
      <c r="A118" s="12"/>
      <c r="B118" s="12"/>
      <c r="C118" s="12"/>
      <c r="D118" s="12"/>
      <c r="E118" s="12"/>
      <c r="F118" s="12"/>
      <c r="G118" s="12"/>
      <c r="H118" s="12"/>
      <c r="I118" s="12"/>
      <c r="J118" s="12"/>
    </row>
    <row r="119" spans="1:10" x14ac:dyDescent="0.25">
      <c r="A119" s="12"/>
      <c r="B119" s="12"/>
      <c r="C119" s="12"/>
      <c r="D119" s="12"/>
      <c r="E119" s="12"/>
      <c r="F119" s="12"/>
      <c r="G119" s="12"/>
      <c r="H119" s="12"/>
      <c r="I119" s="12"/>
      <c r="J119" s="12"/>
    </row>
    <row r="120" spans="1:10" x14ac:dyDescent="0.25">
      <c r="A120" s="12"/>
      <c r="B120" s="12"/>
      <c r="C120" s="12"/>
      <c r="D120" s="12"/>
      <c r="E120" s="12"/>
      <c r="F120" s="12"/>
      <c r="G120" s="12"/>
      <c r="H120" s="12"/>
      <c r="I120" s="12"/>
      <c r="J120" s="12"/>
    </row>
    <row r="121" spans="1:10" x14ac:dyDescent="0.25">
      <c r="A121" s="12"/>
      <c r="B121" s="12"/>
      <c r="C121" s="12"/>
      <c r="D121" s="12"/>
      <c r="E121" s="12"/>
      <c r="F121" s="12"/>
      <c r="G121" s="12"/>
      <c r="H121" s="12"/>
      <c r="I121" s="12"/>
      <c r="J121" s="12"/>
    </row>
    <row r="122" spans="1:10" x14ac:dyDescent="0.25">
      <c r="A122" s="12"/>
      <c r="B122" s="12"/>
      <c r="C122" s="12"/>
      <c r="D122" s="12"/>
      <c r="E122" s="12"/>
      <c r="F122" s="12"/>
      <c r="G122" s="12"/>
      <c r="H122" s="12"/>
      <c r="I122" s="12"/>
      <c r="J122" s="12"/>
    </row>
    <row r="123" spans="1:10" x14ac:dyDescent="0.25">
      <c r="A123" s="12"/>
      <c r="B123" s="12"/>
      <c r="C123" s="12"/>
      <c r="D123" s="12"/>
      <c r="E123" s="12"/>
      <c r="F123" s="12"/>
      <c r="G123" s="12"/>
      <c r="H123" s="12"/>
      <c r="I123" s="12"/>
      <c r="J123" s="12"/>
    </row>
    <row r="124" spans="1:10" x14ac:dyDescent="0.25">
      <c r="A124" s="12"/>
      <c r="B124" s="12"/>
      <c r="C124" s="12"/>
      <c r="D124" s="12"/>
      <c r="E124" s="12"/>
      <c r="F124" s="12"/>
      <c r="G124" s="12"/>
      <c r="H124" s="12"/>
      <c r="I124" s="12"/>
      <c r="J124" s="12"/>
    </row>
    <row r="125" spans="1:10" x14ac:dyDescent="0.25">
      <c r="A125" s="12"/>
      <c r="B125" s="12"/>
      <c r="C125" s="12"/>
      <c r="D125" s="12"/>
      <c r="E125" s="12"/>
      <c r="F125" s="12"/>
      <c r="G125" s="12"/>
      <c r="H125" s="12"/>
      <c r="I125" s="12"/>
      <c r="J125" s="12"/>
    </row>
    <row r="126" spans="1:10" x14ac:dyDescent="0.25">
      <c r="A126" s="12"/>
      <c r="B126" s="12"/>
      <c r="C126" s="12"/>
      <c r="D126" s="12"/>
      <c r="E126" s="12"/>
      <c r="F126" s="12"/>
      <c r="G126" s="12"/>
      <c r="H126" s="12"/>
      <c r="I126" s="12"/>
      <c r="J126" s="12"/>
    </row>
    <row r="127" spans="1:10" x14ac:dyDescent="0.25">
      <c r="A127" s="12"/>
      <c r="B127" s="12"/>
      <c r="C127" s="12"/>
      <c r="D127" s="12"/>
      <c r="E127" s="12"/>
      <c r="F127" s="12"/>
      <c r="G127" s="12"/>
      <c r="H127" s="12"/>
      <c r="I127" s="12"/>
      <c r="J127" s="12"/>
    </row>
    <row r="128" spans="1:10" x14ac:dyDescent="0.25">
      <c r="A128" s="12"/>
      <c r="B128" s="12"/>
      <c r="C128" s="12"/>
      <c r="D128" s="12"/>
      <c r="E128" s="12"/>
      <c r="F128" s="12"/>
      <c r="G128" s="12"/>
      <c r="H128" s="12"/>
      <c r="I128" s="12"/>
      <c r="J128" s="12"/>
    </row>
    <row r="129" spans="1:10" x14ac:dyDescent="0.25">
      <c r="A129" s="12"/>
      <c r="B129" s="12"/>
      <c r="C129" s="12"/>
      <c r="D129" s="12"/>
      <c r="E129" s="12"/>
      <c r="F129" s="12"/>
      <c r="G129" s="12"/>
      <c r="H129" s="12"/>
      <c r="I129" s="12"/>
      <c r="J129" s="12"/>
    </row>
    <row r="130" spans="1:10" x14ac:dyDescent="0.25">
      <c r="A130" s="12"/>
      <c r="B130" s="12"/>
      <c r="C130" s="12"/>
      <c r="D130" s="12"/>
      <c r="E130" s="12"/>
      <c r="F130" s="12"/>
      <c r="G130" s="12"/>
      <c r="H130" s="12"/>
      <c r="I130" s="12"/>
      <c r="J130" s="12"/>
    </row>
    <row r="131" spans="1:10" x14ac:dyDescent="0.25">
      <c r="A131" s="12"/>
      <c r="B131" s="12"/>
      <c r="C131" s="12"/>
      <c r="D131" s="12"/>
      <c r="E131" s="12"/>
      <c r="F131" s="12"/>
      <c r="G131" s="12"/>
      <c r="H131" s="12"/>
      <c r="I131" s="12"/>
      <c r="J131" s="12"/>
    </row>
    <row r="132" spans="1:10" x14ac:dyDescent="0.25">
      <c r="A132" s="12"/>
      <c r="B132" s="12"/>
      <c r="C132" s="12"/>
      <c r="D132" s="12"/>
      <c r="E132" s="12"/>
      <c r="F132" s="12"/>
      <c r="G132" s="12"/>
      <c r="H132" s="12"/>
      <c r="I132" s="12"/>
      <c r="J132" s="12"/>
    </row>
    <row r="133" spans="1:10" x14ac:dyDescent="0.25">
      <c r="A133" s="12"/>
      <c r="B133" s="12"/>
      <c r="C133" s="12"/>
      <c r="D133" s="12"/>
      <c r="E133" s="12"/>
      <c r="F133" s="12"/>
      <c r="G133" s="12"/>
      <c r="H133" s="12"/>
      <c r="I133" s="12"/>
      <c r="J133" s="12"/>
    </row>
    <row r="134" spans="1:10" x14ac:dyDescent="0.25">
      <c r="A134" s="12"/>
      <c r="B134" s="12"/>
      <c r="C134" s="12"/>
      <c r="D134" s="12"/>
      <c r="E134" s="12"/>
      <c r="F134" s="12"/>
      <c r="G134" s="12"/>
      <c r="H134" s="12"/>
      <c r="I134" s="12"/>
      <c r="J134" s="12"/>
    </row>
  </sheetData>
  <mergeCells count="10">
    <mergeCell ref="C35:H35"/>
    <mergeCell ref="C39:H39"/>
    <mergeCell ref="C42:H42"/>
    <mergeCell ref="C48:H48"/>
    <mergeCell ref="C7:H7"/>
    <mergeCell ref="C11:H11"/>
    <mergeCell ref="C13:H13"/>
    <mergeCell ref="C17:H17"/>
    <mergeCell ref="C22:H22"/>
    <mergeCell ref="C32:H32"/>
  </mergeCells>
  <phoneticPr fontId="154" type="noConversion"/>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96EDB-D774-4BF6-B376-7017D1510420}">
  <sheetPr codeName="Sheet41">
    <pageSetUpPr fitToPage="1"/>
  </sheetPr>
  <dimension ref="A1:Q30"/>
  <sheetViews>
    <sheetView showGridLines="0" zoomScaleNormal="100" workbookViewId="0">
      <selection activeCell="X9" sqref="X9"/>
    </sheetView>
    <sheetView workbookViewId="1"/>
  </sheetViews>
  <sheetFormatPr defaultRowHeight="15" x14ac:dyDescent="0.25"/>
  <cols>
    <col min="1" max="1" width="5.85546875" style="1" customWidth="1"/>
    <col min="2" max="2" width="24" style="1" bestFit="1" customWidth="1"/>
    <col min="3" max="3" width="12.7109375" style="1" bestFit="1" customWidth="1"/>
    <col min="4" max="4" width="12.85546875" style="1" bestFit="1" customWidth="1"/>
    <col min="5" max="5" width="12" style="1" bestFit="1" customWidth="1"/>
    <col min="6" max="7" width="9.28515625" style="1" bestFit="1" customWidth="1"/>
    <col min="8" max="8" width="10.140625" style="1" bestFit="1" customWidth="1"/>
    <col min="9" max="14" width="9.28515625" style="1" bestFit="1" customWidth="1"/>
    <col min="15" max="15" width="10.5703125" style="1" customWidth="1"/>
    <col min="16" max="16384" width="9.140625" style="1"/>
  </cols>
  <sheetData>
    <row r="1" spans="1:17" x14ac:dyDescent="0.25">
      <c r="A1" s="231" t="s">
        <v>790</v>
      </c>
    </row>
    <row r="2" spans="1:17" ht="15.75" x14ac:dyDescent="0.25">
      <c r="A2" s="191"/>
      <c r="B2" s="232"/>
      <c r="C2" s="232"/>
      <c r="D2" s="232"/>
      <c r="E2" s="232"/>
      <c r="F2" s="232"/>
      <c r="G2" s="232"/>
      <c r="H2" s="232"/>
      <c r="I2" s="232"/>
      <c r="J2" s="232"/>
      <c r="K2" s="232"/>
      <c r="L2" s="232"/>
      <c r="M2" s="232"/>
      <c r="N2" s="232"/>
      <c r="O2" s="232"/>
      <c r="P2" s="232"/>
      <c r="Q2" s="232"/>
    </row>
    <row r="3" spans="1:17" ht="16.5" thickBot="1" x14ac:dyDescent="0.3">
      <c r="A3" s="191"/>
      <c r="B3" s="232"/>
      <c r="C3" s="232"/>
      <c r="D3" s="232"/>
      <c r="E3" s="232"/>
      <c r="F3" s="232"/>
      <c r="G3" s="232"/>
      <c r="H3" s="232"/>
      <c r="I3" s="232"/>
      <c r="J3" s="232"/>
      <c r="K3" s="232"/>
      <c r="L3" s="232"/>
      <c r="M3" s="232"/>
      <c r="N3" s="232"/>
      <c r="O3" s="232"/>
      <c r="P3" s="232"/>
      <c r="Q3" s="232"/>
    </row>
    <row r="4" spans="1:17" ht="16.5" thickBot="1" x14ac:dyDescent="0.3">
      <c r="A4" s="233"/>
      <c r="B4" s="233"/>
      <c r="C4" s="234" t="s">
        <v>7</v>
      </c>
      <c r="D4" s="235" t="s">
        <v>8</v>
      </c>
      <c r="E4" s="235" t="s">
        <v>9</v>
      </c>
      <c r="F4" s="235" t="s">
        <v>46</v>
      </c>
      <c r="G4" s="235" t="s">
        <v>47</v>
      </c>
      <c r="H4" s="235" t="s">
        <v>156</v>
      </c>
      <c r="I4" s="235" t="s">
        <v>157</v>
      </c>
      <c r="J4" s="235" t="s">
        <v>158</v>
      </c>
      <c r="K4" s="235" t="s">
        <v>159</v>
      </c>
      <c r="L4" s="235" t="s">
        <v>160</v>
      </c>
      <c r="M4" s="235" t="s">
        <v>161</v>
      </c>
      <c r="N4" s="235" t="s">
        <v>162</v>
      </c>
      <c r="O4" s="235" t="s">
        <v>163</v>
      </c>
      <c r="P4" s="235" t="s">
        <v>758</v>
      </c>
      <c r="Q4" s="235" t="s">
        <v>759</v>
      </c>
    </row>
    <row r="5" spans="1:17" ht="40.5" customHeight="1" thickBot="1" x14ac:dyDescent="0.3">
      <c r="A5" s="233"/>
      <c r="B5" s="233"/>
      <c r="C5" s="996" t="s">
        <v>791</v>
      </c>
      <c r="D5" s="997"/>
      <c r="E5" s="997"/>
      <c r="F5" s="997"/>
      <c r="G5" s="997"/>
      <c r="H5" s="998"/>
      <c r="I5" s="999" t="s">
        <v>792</v>
      </c>
      <c r="J5" s="997"/>
      <c r="K5" s="997"/>
      <c r="L5" s="997"/>
      <c r="M5" s="997"/>
      <c r="N5" s="998"/>
      <c r="O5" s="1000" t="s">
        <v>793</v>
      </c>
      <c r="P5" s="996" t="s">
        <v>794</v>
      </c>
      <c r="Q5" s="998"/>
    </row>
    <row r="6" spans="1:17" ht="57.75" customHeight="1" thickBot="1" x14ac:dyDescent="0.3">
      <c r="A6" s="233"/>
      <c r="B6" s="233"/>
      <c r="C6" s="1002" t="s">
        <v>795</v>
      </c>
      <c r="D6" s="1003"/>
      <c r="E6" s="1004"/>
      <c r="F6" s="1005" t="s">
        <v>796</v>
      </c>
      <c r="G6" s="1003"/>
      <c r="H6" s="1004"/>
      <c r="I6" s="1005" t="s">
        <v>797</v>
      </c>
      <c r="J6" s="1003"/>
      <c r="K6" s="1004"/>
      <c r="L6" s="1005" t="s">
        <v>798</v>
      </c>
      <c r="M6" s="1003"/>
      <c r="N6" s="1004"/>
      <c r="O6" s="1001"/>
      <c r="P6" s="1006" t="s">
        <v>799</v>
      </c>
      <c r="Q6" s="1006" t="s">
        <v>800</v>
      </c>
    </row>
    <row r="7" spans="1:17" ht="21.75" thickBot="1" x14ac:dyDescent="0.3">
      <c r="A7" s="233"/>
      <c r="B7" s="236"/>
      <c r="C7" s="237"/>
      <c r="D7" s="235" t="s">
        <v>801</v>
      </c>
      <c r="E7" s="235" t="s">
        <v>802</v>
      </c>
      <c r="F7" s="237"/>
      <c r="G7" s="235" t="s">
        <v>802</v>
      </c>
      <c r="H7" s="235" t="s">
        <v>803</v>
      </c>
      <c r="I7" s="238"/>
      <c r="J7" s="239" t="s">
        <v>801</v>
      </c>
      <c r="K7" s="239" t="s">
        <v>802</v>
      </c>
      <c r="L7" s="237"/>
      <c r="M7" s="239" t="s">
        <v>802</v>
      </c>
      <c r="N7" s="239" t="s">
        <v>803</v>
      </c>
      <c r="O7" s="237"/>
      <c r="P7" s="1007"/>
      <c r="Q7" s="1007"/>
    </row>
    <row r="8" spans="1:17" ht="21.75" thickBot="1" x14ac:dyDescent="0.3">
      <c r="A8" s="240" t="s">
        <v>804</v>
      </c>
      <c r="B8" s="241" t="s">
        <v>805</v>
      </c>
      <c r="C8" s="703">
        <f>SUM(D8:E8)</f>
        <v>3924258887.7987657</v>
      </c>
      <c r="D8" s="704">
        <v>3924258887.7987657</v>
      </c>
      <c r="E8" s="704"/>
      <c r="F8" s="703">
        <f>SUM(G8:H8)</f>
        <v>0</v>
      </c>
      <c r="G8" s="704"/>
      <c r="H8" s="704"/>
      <c r="I8" s="704"/>
      <c r="J8" s="703"/>
      <c r="K8" s="703"/>
      <c r="L8" s="703"/>
      <c r="M8" s="703"/>
      <c r="N8" s="703"/>
      <c r="O8" s="716"/>
      <c r="P8" s="717"/>
      <c r="Q8" s="717"/>
    </row>
    <row r="9" spans="1:17" ht="15.75" thickBot="1" x14ac:dyDescent="0.3">
      <c r="A9" s="240" t="s">
        <v>179</v>
      </c>
      <c r="B9" s="241" t="s">
        <v>806</v>
      </c>
      <c r="C9" s="703">
        <f t="shared" ref="C9:C29" si="0">SUM(D9:E9)</f>
        <v>2741501017.3299961</v>
      </c>
      <c r="D9" s="704">
        <f>SUM(D10:D14,D16)</f>
        <v>2427000600.2499962</v>
      </c>
      <c r="E9" s="704">
        <f t="shared" ref="E9" si="1">SUM(E10:E14,E16)</f>
        <v>314500417.08000016</v>
      </c>
      <c r="F9" s="703">
        <f t="shared" ref="F9:F29" si="2">SUM(G9:H9)</f>
        <v>15963790.769999996</v>
      </c>
      <c r="G9" s="704">
        <f t="shared" ref="G9:H9" si="3">SUM(G10:G14,G16)</f>
        <v>0</v>
      </c>
      <c r="H9" s="704">
        <f t="shared" si="3"/>
        <v>15963790.769999996</v>
      </c>
      <c r="I9" s="704">
        <f t="shared" ref="I9:I29" si="4">SUM(J9:K9)</f>
        <v>-16916610.729999963</v>
      </c>
      <c r="J9" s="703">
        <f t="shared" ref="J9" si="5">SUM(J10:J14,J16)</f>
        <v>-9472387.9499999527</v>
      </c>
      <c r="K9" s="703">
        <f t="shared" ref="K9" si="6">SUM(K10:K14,K16)</f>
        <v>-7444222.7800000096</v>
      </c>
      <c r="L9" s="703">
        <f t="shared" ref="L9:L29" si="7">SUM(M9:N9)</f>
        <v>-2132623.7100000004</v>
      </c>
      <c r="M9" s="703">
        <f t="shared" ref="M9" si="8">SUM(M10:M14,M16)</f>
        <v>0</v>
      </c>
      <c r="N9" s="703">
        <f t="shared" ref="N9" si="9">SUM(N10:N14,N16)</f>
        <v>-2132623.7100000004</v>
      </c>
      <c r="O9" s="716"/>
      <c r="P9" s="717"/>
      <c r="Q9" s="717"/>
    </row>
    <row r="10" spans="1:17" ht="15.75" thickBot="1" x14ac:dyDescent="0.3">
      <c r="A10" s="243" t="s">
        <v>181</v>
      </c>
      <c r="B10" s="244" t="s">
        <v>807</v>
      </c>
      <c r="C10" s="718">
        <f t="shared" si="0"/>
        <v>3732.02</v>
      </c>
      <c r="D10" s="718">
        <v>3732.02</v>
      </c>
      <c r="E10" s="718" t="s">
        <v>1666</v>
      </c>
      <c r="F10" s="704">
        <f t="shared" si="2"/>
        <v>0</v>
      </c>
      <c r="G10" s="704"/>
      <c r="H10" s="704" t="s">
        <v>1666</v>
      </c>
      <c r="I10" s="704">
        <f t="shared" si="4"/>
        <v>-0.27</v>
      </c>
      <c r="J10" s="704">
        <v>-0.27</v>
      </c>
      <c r="K10" s="704" t="s">
        <v>1666</v>
      </c>
      <c r="L10" s="704">
        <f t="shared" si="7"/>
        <v>0</v>
      </c>
      <c r="M10" s="704"/>
      <c r="N10" s="704" t="s">
        <v>1666</v>
      </c>
      <c r="O10" s="717"/>
      <c r="P10" s="717"/>
      <c r="Q10" s="717"/>
    </row>
    <row r="11" spans="1:17" ht="15.75" thickBot="1" x14ac:dyDescent="0.3">
      <c r="A11" s="243" t="s">
        <v>808</v>
      </c>
      <c r="B11" s="244" t="s">
        <v>809</v>
      </c>
      <c r="C11" s="718">
        <f t="shared" si="0"/>
        <v>105502650.31999987</v>
      </c>
      <c r="D11" s="718">
        <v>103645892.64999987</v>
      </c>
      <c r="E11" s="718">
        <v>1856757.6700000002</v>
      </c>
      <c r="F11" s="704">
        <f t="shared" si="2"/>
        <v>0</v>
      </c>
      <c r="G11" s="704"/>
      <c r="H11" s="704" t="s">
        <v>1666</v>
      </c>
      <c r="I11" s="704">
        <f t="shared" si="4"/>
        <v>-47653.66</v>
      </c>
      <c r="J11" s="704">
        <v>-24852.65</v>
      </c>
      <c r="K11" s="704">
        <v>-22801.01</v>
      </c>
      <c r="L11" s="704">
        <f t="shared" si="7"/>
        <v>0</v>
      </c>
      <c r="M11" s="704"/>
      <c r="N11" s="704" t="s">
        <v>1666</v>
      </c>
      <c r="O11" s="717"/>
      <c r="P11" s="717"/>
      <c r="Q11" s="717"/>
    </row>
    <row r="12" spans="1:17" ht="15.75" thickBot="1" x14ac:dyDescent="0.3">
      <c r="A12" s="243" t="s">
        <v>810</v>
      </c>
      <c r="B12" s="244" t="s">
        <v>811</v>
      </c>
      <c r="C12" s="718">
        <f t="shared" si="0"/>
        <v>189260048.94999999</v>
      </c>
      <c r="D12" s="718">
        <v>189260048.94999999</v>
      </c>
      <c r="E12" s="718" t="s">
        <v>1666</v>
      </c>
      <c r="F12" s="704">
        <f t="shared" si="2"/>
        <v>0</v>
      </c>
      <c r="G12" s="704"/>
      <c r="H12" s="704" t="s">
        <v>1666</v>
      </c>
      <c r="I12" s="704">
        <f t="shared" si="4"/>
        <v>-0.05</v>
      </c>
      <c r="J12" s="704">
        <v>-0.05</v>
      </c>
      <c r="K12" s="704" t="s">
        <v>1666</v>
      </c>
      <c r="L12" s="704">
        <f t="shared" si="7"/>
        <v>0</v>
      </c>
      <c r="M12" s="704"/>
      <c r="N12" s="704" t="s">
        <v>1666</v>
      </c>
      <c r="O12" s="717"/>
      <c r="P12" s="717"/>
      <c r="Q12" s="717"/>
    </row>
    <row r="13" spans="1:17" ht="15.75" thickBot="1" x14ac:dyDescent="0.3">
      <c r="A13" s="243" t="s">
        <v>812</v>
      </c>
      <c r="B13" s="244" t="s">
        <v>813</v>
      </c>
      <c r="C13" s="718">
        <f t="shared" si="0"/>
        <v>7808127.3999999249</v>
      </c>
      <c r="D13" s="718">
        <v>7481338.8599999249</v>
      </c>
      <c r="E13" s="718">
        <v>326788.53999999998</v>
      </c>
      <c r="F13" s="704">
        <f t="shared" si="2"/>
        <v>25.22</v>
      </c>
      <c r="G13" s="704"/>
      <c r="H13" s="704">
        <v>25.22</v>
      </c>
      <c r="I13" s="704">
        <f t="shared" si="4"/>
        <v>-319407.50000000017</v>
      </c>
      <c r="J13" s="704">
        <v>-319407.50000000017</v>
      </c>
      <c r="K13" s="704" t="s">
        <v>1666</v>
      </c>
      <c r="L13" s="704">
        <f t="shared" si="7"/>
        <v>-3.04</v>
      </c>
      <c r="M13" s="704"/>
      <c r="N13" s="704">
        <v>-3.04</v>
      </c>
      <c r="O13" s="717"/>
      <c r="P13" s="717"/>
      <c r="Q13" s="717"/>
    </row>
    <row r="14" spans="1:17" ht="15.75" thickBot="1" x14ac:dyDescent="0.3">
      <c r="A14" s="243" t="s">
        <v>814</v>
      </c>
      <c r="B14" s="244" t="s">
        <v>815</v>
      </c>
      <c r="C14" s="718">
        <f t="shared" si="0"/>
        <v>1487909773.5800035</v>
      </c>
      <c r="D14" s="718">
        <v>1290467115.3300035</v>
      </c>
      <c r="E14" s="718">
        <v>197442658.25000009</v>
      </c>
      <c r="F14" s="704">
        <f t="shared" si="2"/>
        <v>4621994.07</v>
      </c>
      <c r="G14" s="704"/>
      <c r="H14" s="704">
        <v>4621994.07</v>
      </c>
      <c r="I14" s="704">
        <f t="shared" si="4"/>
        <v>-15180546.549999963</v>
      </c>
      <c r="J14" s="704">
        <v>-8531323.559999954</v>
      </c>
      <c r="K14" s="704">
        <v>-6649222.9900000086</v>
      </c>
      <c r="L14" s="704">
        <f t="shared" si="7"/>
        <v>-1101280.7800000003</v>
      </c>
      <c r="M14" s="704"/>
      <c r="N14" s="704">
        <v>-1101280.7800000003</v>
      </c>
      <c r="O14" s="717"/>
      <c r="P14" s="717"/>
      <c r="Q14" s="717"/>
    </row>
    <row r="15" spans="1:17" ht="15.75" thickBot="1" x14ac:dyDescent="0.3">
      <c r="A15" s="243" t="s">
        <v>816</v>
      </c>
      <c r="B15" s="245" t="s">
        <v>817</v>
      </c>
      <c r="C15" s="718">
        <f t="shared" si="0"/>
        <v>1351205636.769999</v>
      </c>
      <c r="D15" s="718">
        <v>1169093414.9799995</v>
      </c>
      <c r="E15" s="718">
        <v>182112221.7899996</v>
      </c>
      <c r="F15" s="704">
        <f t="shared" si="2"/>
        <v>4597962.0500000007</v>
      </c>
      <c r="G15" s="704"/>
      <c r="H15" s="704">
        <v>4597962.0500000007</v>
      </c>
      <c r="I15" s="704">
        <f t="shared" si="4"/>
        <v>-12366031.959999952</v>
      </c>
      <c r="J15" s="704">
        <v>-8186278.8799999626</v>
      </c>
      <c r="K15" s="704">
        <v>-4179753.0799999898</v>
      </c>
      <c r="L15" s="704">
        <f t="shared" si="7"/>
        <v>-1095896.6000000003</v>
      </c>
      <c r="M15" s="704"/>
      <c r="N15" s="704">
        <v>-1095896.6000000003</v>
      </c>
      <c r="O15" s="717"/>
      <c r="P15" s="717"/>
      <c r="Q15" s="717"/>
    </row>
    <row r="16" spans="1:17" ht="15.75" thickBot="1" x14ac:dyDescent="0.3">
      <c r="A16" s="243" t="s">
        <v>818</v>
      </c>
      <c r="B16" s="244" t="s">
        <v>819</v>
      </c>
      <c r="C16" s="718">
        <f t="shared" si="0"/>
        <v>951016685.05999327</v>
      </c>
      <c r="D16" s="718">
        <v>836142472.43999314</v>
      </c>
      <c r="E16" s="718">
        <v>114874212.62000008</v>
      </c>
      <c r="F16" s="704">
        <f t="shared" si="2"/>
        <v>11341771.479999995</v>
      </c>
      <c r="G16" s="704"/>
      <c r="H16" s="704">
        <v>11341771.479999995</v>
      </c>
      <c r="I16" s="704">
        <f t="shared" si="4"/>
        <v>-1369002.6999999995</v>
      </c>
      <c r="J16" s="704">
        <v>-596803.91999999853</v>
      </c>
      <c r="K16" s="704">
        <v>-772198.78000000096</v>
      </c>
      <c r="L16" s="704">
        <f t="shared" si="7"/>
        <v>-1031339.89</v>
      </c>
      <c r="M16" s="704"/>
      <c r="N16" s="704">
        <v>-1031339.89</v>
      </c>
      <c r="O16" s="717"/>
      <c r="P16" s="717"/>
      <c r="Q16" s="717"/>
    </row>
    <row r="17" spans="1:17" ht="15.75" thickBot="1" x14ac:dyDescent="0.3">
      <c r="A17" s="246" t="s">
        <v>820</v>
      </c>
      <c r="B17" s="242" t="s">
        <v>821</v>
      </c>
      <c r="C17" s="704">
        <f t="shared" si="0"/>
        <v>127863754.27000001</v>
      </c>
      <c r="D17" s="704">
        <f>SUM(D18:D22)</f>
        <v>127863754.27000001</v>
      </c>
      <c r="E17" s="704">
        <f>SUM(E18:E22)</f>
        <v>0</v>
      </c>
      <c r="F17" s="704">
        <f t="shared" si="2"/>
        <v>0</v>
      </c>
      <c r="G17" s="704"/>
      <c r="H17" s="704"/>
      <c r="I17" s="704">
        <f t="shared" si="4"/>
        <v>0</v>
      </c>
      <c r="J17" s="704"/>
      <c r="K17" s="704"/>
      <c r="L17" s="704">
        <f t="shared" si="7"/>
        <v>0</v>
      </c>
      <c r="M17" s="704"/>
      <c r="N17" s="704"/>
      <c r="O17" s="717"/>
      <c r="P17" s="717"/>
      <c r="Q17" s="717"/>
    </row>
    <row r="18" spans="1:17" ht="15.75" thickBot="1" x14ac:dyDescent="0.3">
      <c r="A18" s="243" t="s">
        <v>822</v>
      </c>
      <c r="B18" s="244" t="s">
        <v>807</v>
      </c>
      <c r="C18" s="718">
        <f t="shared" si="0"/>
        <v>0</v>
      </c>
      <c r="D18" s="718" t="s">
        <v>1666</v>
      </c>
      <c r="E18" s="718"/>
      <c r="F18" s="704">
        <f t="shared" si="2"/>
        <v>0</v>
      </c>
      <c r="G18" s="704"/>
      <c r="H18" s="704"/>
      <c r="I18" s="704">
        <f t="shared" si="4"/>
        <v>0</v>
      </c>
      <c r="J18" s="704"/>
      <c r="K18" s="704"/>
      <c r="L18" s="704">
        <f t="shared" si="7"/>
        <v>0</v>
      </c>
      <c r="M18" s="704"/>
      <c r="N18" s="704"/>
      <c r="O18" s="717"/>
      <c r="P18" s="717"/>
      <c r="Q18" s="717"/>
    </row>
    <row r="19" spans="1:17" ht="15.75" thickBot="1" x14ac:dyDescent="0.3">
      <c r="A19" s="243" t="s">
        <v>823</v>
      </c>
      <c r="B19" s="244" t="s">
        <v>809</v>
      </c>
      <c r="C19" s="718">
        <f t="shared" si="0"/>
        <v>125445965.61000001</v>
      </c>
      <c r="D19" s="718">
        <v>125445965.61000001</v>
      </c>
      <c r="E19" s="718"/>
      <c r="F19" s="704">
        <f t="shared" si="2"/>
        <v>0</v>
      </c>
      <c r="G19" s="704"/>
      <c r="H19" s="704"/>
      <c r="I19" s="704">
        <f t="shared" si="4"/>
        <v>0</v>
      </c>
      <c r="J19" s="704"/>
      <c r="K19" s="704"/>
      <c r="L19" s="704">
        <f t="shared" si="7"/>
        <v>0</v>
      </c>
      <c r="M19" s="704"/>
      <c r="N19" s="704"/>
      <c r="O19" s="717"/>
      <c r="P19" s="717"/>
      <c r="Q19" s="717"/>
    </row>
    <row r="20" spans="1:17" ht="15.75" thickBot="1" x14ac:dyDescent="0.3">
      <c r="A20" s="243" t="s">
        <v>824</v>
      </c>
      <c r="B20" s="244" t="s">
        <v>811</v>
      </c>
      <c r="C20" s="718">
        <f t="shared" si="0"/>
        <v>2417788.6599999997</v>
      </c>
      <c r="D20" s="718">
        <v>2417788.6599999997</v>
      </c>
      <c r="E20" s="718"/>
      <c r="F20" s="704">
        <f t="shared" si="2"/>
        <v>0</v>
      </c>
      <c r="G20" s="704"/>
      <c r="H20" s="704"/>
      <c r="I20" s="704">
        <f t="shared" si="4"/>
        <v>0</v>
      </c>
      <c r="J20" s="704"/>
      <c r="K20" s="704"/>
      <c r="L20" s="704">
        <f t="shared" si="7"/>
        <v>0</v>
      </c>
      <c r="M20" s="704"/>
      <c r="N20" s="704"/>
      <c r="O20" s="717"/>
      <c r="P20" s="717"/>
      <c r="Q20" s="717"/>
    </row>
    <row r="21" spans="1:17" ht="15.75" thickBot="1" x14ac:dyDescent="0.3">
      <c r="A21" s="243" t="s">
        <v>825</v>
      </c>
      <c r="B21" s="244" t="s">
        <v>813</v>
      </c>
      <c r="C21" s="718">
        <f t="shared" si="0"/>
        <v>0</v>
      </c>
      <c r="D21" s="718" t="s">
        <v>1666</v>
      </c>
      <c r="E21" s="718"/>
      <c r="F21" s="704">
        <f t="shared" si="2"/>
        <v>0</v>
      </c>
      <c r="G21" s="704"/>
      <c r="H21" s="704"/>
      <c r="I21" s="704">
        <f t="shared" si="4"/>
        <v>0</v>
      </c>
      <c r="J21" s="704"/>
      <c r="K21" s="704"/>
      <c r="L21" s="704">
        <f t="shared" si="7"/>
        <v>0</v>
      </c>
      <c r="M21" s="704"/>
      <c r="N21" s="704"/>
      <c r="O21" s="717"/>
      <c r="P21" s="717"/>
      <c r="Q21" s="717"/>
    </row>
    <row r="22" spans="1:17" ht="15.75" thickBot="1" x14ac:dyDescent="0.3">
      <c r="A22" s="243" t="s">
        <v>826</v>
      </c>
      <c r="B22" s="244" t="s">
        <v>815</v>
      </c>
      <c r="C22" s="718">
        <f t="shared" si="0"/>
        <v>0</v>
      </c>
      <c r="D22" s="718" t="s">
        <v>1666</v>
      </c>
      <c r="E22" s="718"/>
      <c r="F22" s="704">
        <f t="shared" si="2"/>
        <v>0</v>
      </c>
      <c r="G22" s="704"/>
      <c r="H22" s="704"/>
      <c r="I22" s="704">
        <f t="shared" si="4"/>
        <v>0</v>
      </c>
      <c r="J22" s="704"/>
      <c r="K22" s="704"/>
      <c r="L22" s="704">
        <f t="shared" si="7"/>
        <v>0</v>
      </c>
      <c r="M22" s="704"/>
      <c r="N22" s="704"/>
      <c r="O22" s="717"/>
      <c r="P22" s="717"/>
      <c r="Q22" s="717"/>
    </row>
    <row r="23" spans="1:17" ht="15.75" thickBot="1" x14ac:dyDescent="0.3">
      <c r="A23" s="246" t="s">
        <v>827</v>
      </c>
      <c r="B23" s="242" t="s">
        <v>740</v>
      </c>
      <c r="C23" s="705">
        <f t="shared" si="0"/>
        <v>745382436.89999974</v>
      </c>
      <c r="D23" s="705">
        <f>SUM(D24:D29)</f>
        <v>711605526.27999973</v>
      </c>
      <c r="E23" s="705">
        <f>SUM(E24:E29)</f>
        <v>33776910.620000005</v>
      </c>
      <c r="F23" s="705">
        <f t="shared" si="2"/>
        <v>230589.36000000002</v>
      </c>
      <c r="G23" s="705">
        <f t="shared" ref="G23:H23" si="10">SUM(G24:G29)</f>
        <v>0</v>
      </c>
      <c r="H23" s="705">
        <f t="shared" si="10"/>
        <v>230589.36000000002</v>
      </c>
      <c r="I23" s="705">
        <f t="shared" si="4"/>
        <v>-1635477.31</v>
      </c>
      <c r="J23" s="705">
        <f t="shared" ref="J23" si="11">SUM(J24:J29)</f>
        <v>-1278801.3700000001</v>
      </c>
      <c r="K23" s="705">
        <f t="shared" ref="K23" si="12">SUM(K24:K29)</f>
        <v>-356675.94000000006</v>
      </c>
      <c r="L23" s="705">
        <f t="shared" si="7"/>
        <v>-1241.6899999999998</v>
      </c>
      <c r="M23" s="705">
        <f t="shared" ref="M23" si="13">SUM(M24:M29)</f>
        <v>0</v>
      </c>
      <c r="N23" s="705">
        <f t="shared" ref="N23" si="14">SUM(N24:N29)</f>
        <v>-1241.6899999999998</v>
      </c>
      <c r="O23" s="719"/>
      <c r="P23" s="720"/>
      <c r="Q23" s="720"/>
    </row>
    <row r="24" spans="1:17" ht="15.75" thickBot="1" x14ac:dyDescent="0.3">
      <c r="A24" s="243" t="s">
        <v>828</v>
      </c>
      <c r="B24" s="244" t="s">
        <v>807</v>
      </c>
      <c r="C24" s="705">
        <f t="shared" si="0"/>
        <v>31567.979999999996</v>
      </c>
      <c r="D24" s="705">
        <v>31567.979999999996</v>
      </c>
      <c r="E24" s="705" t="s">
        <v>1666</v>
      </c>
      <c r="F24" s="705">
        <f t="shared" si="2"/>
        <v>0</v>
      </c>
      <c r="G24" s="705"/>
      <c r="H24" s="705" t="s">
        <v>1666</v>
      </c>
      <c r="I24" s="705">
        <f t="shared" si="4"/>
        <v>-0.46</v>
      </c>
      <c r="J24" s="705">
        <v>-0.46</v>
      </c>
      <c r="K24" s="705"/>
      <c r="L24" s="705">
        <f t="shared" si="7"/>
        <v>0</v>
      </c>
      <c r="M24" s="705"/>
      <c r="N24" s="705"/>
      <c r="O24" s="719"/>
      <c r="P24" s="720"/>
      <c r="Q24" s="720"/>
    </row>
    <row r="25" spans="1:17" ht="15.75" thickBot="1" x14ac:dyDescent="0.3">
      <c r="A25" s="243" t="s">
        <v>829</v>
      </c>
      <c r="B25" s="244" t="s">
        <v>809</v>
      </c>
      <c r="C25" s="705">
        <f t="shared" si="0"/>
        <v>19272.09</v>
      </c>
      <c r="D25" s="705">
        <v>19272.09</v>
      </c>
      <c r="E25" s="705" t="s">
        <v>1666</v>
      </c>
      <c r="F25" s="705">
        <f t="shared" si="2"/>
        <v>0</v>
      </c>
      <c r="G25" s="705"/>
      <c r="H25" s="705" t="s">
        <v>1666</v>
      </c>
      <c r="I25" s="705">
        <f t="shared" si="4"/>
        <v>-2.8400000000000003</v>
      </c>
      <c r="J25" s="705">
        <v>-2.8400000000000003</v>
      </c>
      <c r="K25" s="705"/>
      <c r="L25" s="705">
        <f t="shared" si="7"/>
        <v>0</v>
      </c>
      <c r="M25" s="705"/>
      <c r="N25" s="705"/>
      <c r="O25" s="719"/>
      <c r="P25" s="720"/>
      <c r="Q25" s="720"/>
    </row>
    <row r="26" spans="1:17" ht="15.75" thickBot="1" x14ac:dyDescent="0.3">
      <c r="A26" s="243" t="s">
        <v>830</v>
      </c>
      <c r="B26" s="244" t="s">
        <v>811</v>
      </c>
      <c r="C26" s="705">
        <f t="shared" si="0"/>
        <v>49834.43</v>
      </c>
      <c r="D26" s="705">
        <v>49834.43</v>
      </c>
      <c r="E26" s="705" t="s">
        <v>1666</v>
      </c>
      <c r="F26" s="705">
        <f t="shared" si="2"/>
        <v>0</v>
      </c>
      <c r="G26" s="705"/>
      <c r="H26" s="705" t="s">
        <v>1666</v>
      </c>
      <c r="I26" s="705">
        <f t="shared" si="4"/>
        <v>-3.18</v>
      </c>
      <c r="J26" s="705">
        <v>-3.18</v>
      </c>
      <c r="K26" s="705"/>
      <c r="L26" s="705">
        <f t="shared" si="7"/>
        <v>0</v>
      </c>
      <c r="M26" s="705"/>
      <c r="N26" s="705"/>
      <c r="O26" s="719"/>
      <c r="P26" s="720"/>
      <c r="Q26" s="720"/>
    </row>
    <row r="27" spans="1:17" ht="15.75" thickBot="1" x14ac:dyDescent="0.3">
      <c r="A27" s="243" t="s">
        <v>831</v>
      </c>
      <c r="B27" s="244" t="s">
        <v>813</v>
      </c>
      <c r="C27" s="705">
        <f t="shared" si="0"/>
        <v>67692413.410000011</v>
      </c>
      <c r="D27" s="705">
        <v>67692413.410000011</v>
      </c>
      <c r="E27" s="705" t="s">
        <v>1666</v>
      </c>
      <c r="F27" s="705">
        <f t="shared" si="2"/>
        <v>0</v>
      </c>
      <c r="G27" s="705"/>
      <c r="H27" s="705" t="s">
        <v>1666</v>
      </c>
      <c r="I27" s="705">
        <f t="shared" si="4"/>
        <v>-36350.839999999997</v>
      </c>
      <c r="J27" s="705">
        <v>-36350.839999999997</v>
      </c>
      <c r="K27" s="705"/>
      <c r="L27" s="705">
        <f t="shared" si="7"/>
        <v>0</v>
      </c>
      <c r="M27" s="705"/>
      <c r="N27" s="705"/>
      <c r="O27" s="719"/>
      <c r="P27" s="720"/>
      <c r="Q27" s="720"/>
    </row>
    <row r="28" spans="1:17" ht="15.75" thickBot="1" x14ac:dyDescent="0.3">
      <c r="A28" s="243" t="s">
        <v>832</v>
      </c>
      <c r="B28" s="244" t="s">
        <v>815</v>
      </c>
      <c r="C28" s="705">
        <f t="shared" si="0"/>
        <v>597540904.1099999</v>
      </c>
      <c r="D28" s="705">
        <v>568196288.37999988</v>
      </c>
      <c r="E28" s="705">
        <v>29344615.730000008</v>
      </c>
      <c r="F28" s="705">
        <f t="shared" si="2"/>
        <v>213975.86000000002</v>
      </c>
      <c r="G28" s="705"/>
      <c r="H28" s="705">
        <v>213975.86000000002</v>
      </c>
      <c r="I28" s="705">
        <f t="shared" si="4"/>
        <v>-1594644.58</v>
      </c>
      <c r="J28" s="705">
        <v>-1239258.8899999999</v>
      </c>
      <c r="K28" s="705">
        <v>-355385.69000000006</v>
      </c>
      <c r="L28" s="705">
        <f t="shared" si="7"/>
        <v>-0.09</v>
      </c>
      <c r="M28" s="705"/>
      <c r="N28" s="705">
        <v>-0.09</v>
      </c>
      <c r="O28" s="719"/>
      <c r="P28" s="720"/>
      <c r="Q28" s="720"/>
    </row>
    <row r="29" spans="1:17" ht="15.75" thickBot="1" x14ac:dyDescent="0.3">
      <c r="A29" s="243" t="s">
        <v>833</v>
      </c>
      <c r="B29" s="244" t="s">
        <v>819</v>
      </c>
      <c r="C29" s="705">
        <f t="shared" si="0"/>
        <v>80048444.879999951</v>
      </c>
      <c r="D29" s="705">
        <v>75616149.98999995</v>
      </c>
      <c r="E29" s="705">
        <v>4432294.8899999997</v>
      </c>
      <c r="F29" s="705">
        <f t="shared" si="2"/>
        <v>16613.5</v>
      </c>
      <c r="G29" s="705"/>
      <c r="H29" s="705">
        <v>16613.5</v>
      </c>
      <c r="I29" s="705">
        <f t="shared" si="4"/>
        <v>-4475.410000000049</v>
      </c>
      <c r="J29" s="705">
        <v>-3185.160000000049</v>
      </c>
      <c r="K29" s="705">
        <v>-1290.25</v>
      </c>
      <c r="L29" s="705">
        <f t="shared" si="7"/>
        <v>-1241.5999999999999</v>
      </c>
      <c r="M29" s="705"/>
      <c r="N29" s="705">
        <v>-1241.5999999999999</v>
      </c>
      <c r="O29" s="719"/>
      <c r="P29" s="720"/>
      <c r="Q29" s="720"/>
    </row>
    <row r="30" spans="1:17" ht="15.75" thickBot="1" x14ac:dyDescent="0.3">
      <c r="A30" s="248" t="s">
        <v>834</v>
      </c>
      <c r="B30" s="247" t="s">
        <v>45</v>
      </c>
      <c r="C30" s="705">
        <f>C8+C9+C17+C23</f>
        <v>7539006096.2987614</v>
      </c>
      <c r="D30" s="705">
        <f t="shared" ref="D30:N30" si="15">D8+D9+D17+D23</f>
        <v>7190728768.5987616</v>
      </c>
      <c r="E30" s="705">
        <f t="shared" si="15"/>
        <v>348277327.70000017</v>
      </c>
      <c r="F30" s="705">
        <f t="shared" si="15"/>
        <v>16194380.129999995</v>
      </c>
      <c r="G30" s="705">
        <f t="shared" si="15"/>
        <v>0</v>
      </c>
      <c r="H30" s="705">
        <f t="shared" si="15"/>
        <v>16194380.129999995</v>
      </c>
      <c r="I30" s="705">
        <f t="shared" si="15"/>
        <v>-18552088.039999962</v>
      </c>
      <c r="J30" s="705">
        <f t="shared" si="15"/>
        <v>-10751189.319999952</v>
      </c>
      <c r="K30" s="705">
        <f t="shared" si="15"/>
        <v>-7800898.72000001</v>
      </c>
      <c r="L30" s="705">
        <f t="shared" si="15"/>
        <v>-2133865.4000000004</v>
      </c>
      <c r="M30" s="705">
        <f t="shared" si="15"/>
        <v>0</v>
      </c>
      <c r="N30" s="705">
        <f t="shared" si="15"/>
        <v>-2133865.4000000004</v>
      </c>
      <c r="O30" s="720"/>
      <c r="P30" s="720"/>
      <c r="Q30" s="720"/>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7" fitToHeight="0" orientation="landscape" r:id="rId1"/>
  <headerFooter>
    <oddHeader>&amp;CEN
Annex 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91E1F-4F79-4A79-9A6A-679AD6E71042}">
  <sheetPr codeName="Sheet42">
    <pageSetUpPr fitToPage="1"/>
  </sheetPr>
  <dimension ref="B2:I9"/>
  <sheetViews>
    <sheetView showGridLines="0" zoomScaleNormal="100" workbookViewId="0">
      <selection activeCell="X9" sqref="X9"/>
    </sheetView>
    <sheetView workbookViewId="1"/>
  </sheetViews>
  <sheetFormatPr defaultRowHeight="15" x14ac:dyDescent="0.25"/>
  <cols>
    <col min="1" max="1" width="7.140625" style="1" customWidth="1"/>
    <col min="2" max="2" width="6.140625" style="1" customWidth="1"/>
    <col min="3" max="3" width="27" style="1" customWidth="1"/>
    <col min="4" max="4" width="18.5703125" style="1" bestFit="1" customWidth="1"/>
    <col min="5" max="5" width="10.7109375" style="1" customWidth="1"/>
    <col min="6" max="6" width="21.85546875" style="1" customWidth="1"/>
    <col min="7" max="7" width="13.140625" style="1" customWidth="1"/>
    <col min="8" max="8" width="11.42578125" style="1" customWidth="1"/>
    <col min="9" max="9" width="10.85546875" style="1" customWidth="1"/>
    <col min="10" max="16384" width="9.140625" style="1"/>
  </cols>
  <sheetData>
    <row r="2" spans="2:9" x14ac:dyDescent="0.25">
      <c r="B2" s="231" t="s">
        <v>769</v>
      </c>
    </row>
    <row r="3" spans="2:9" x14ac:dyDescent="0.25">
      <c r="B3" s="249"/>
    </row>
    <row r="4" spans="2:9" x14ac:dyDescent="0.25">
      <c r="B4" s="249"/>
      <c r="D4" s="40" t="s">
        <v>7</v>
      </c>
      <c r="E4" s="40" t="s">
        <v>8</v>
      </c>
      <c r="F4" s="40" t="s">
        <v>9</v>
      </c>
      <c r="G4" s="40" t="s">
        <v>46</v>
      </c>
      <c r="H4" s="40" t="s">
        <v>47</v>
      </c>
      <c r="I4" s="40" t="s">
        <v>156</v>
      </c>
    </row>
    <row r="5" spans="2:9" x14ac:dyDescent="0.25">
      <c r="D5" s="950" t="s">
        <v>835</v>
      </c>
      <c r="E5" s="950"/>
      <c r="F5" s="950"/>
      <c r="G5" s="950"/>
      <c r="H5" s="950"/>
      <c r="I5" s="950"/>
    </row>
    <row r="6" spans="2:9" ht="42" customHeight="1" x14ac:dyDescent="0.25">
      <c r="D6" s="16" t="s">
        <v>836</v>
      </c>
      <c r="E6" s="16" t="s">
        <v>837</v>
      </c>
      <c r="F6" s="16" t="s">
        <v>838</v>
      </c>
      <c r="G6" s="16" t="s">
        <v>839</v>
      </c>
      <c r="H6" s="16" t="s">
        <v>840</v>
      </c>
      <c r="I6" s="16" t="s">
        <v>45</v>
      </c>
    </row>
    <row r="7" spans="2:9" x14ac:dyDescent="0.25">
      <c r="B7" s="146">
        <v>1</v>
      </c>
      <c r="C7" s="250" t="s">
        <v>806</v>
      </c>
      <c r="D7" s="251"/>
      <c r="E7" s="251"/>
      <c r="F7" s="251"/>
      <c r="G7" s="251"/>
      <c r="H7" s="251"/>
      <c r="I7" s="251"/>
    </row>
    <row r="8" spans="2:9" x14ac:dyDescent="0.25">
      <c r="B8" s="146">
        <v>2</v>
      </c>
      <c r="C8" s="250" t="s">
        <v>821</v>
      </c>
      <c r="D8" s="251"/>
      <c r="E8" s="251"/>
      <c r="F8" s="251"/>
      <c r="G8" s="251"/>
      <c r="H8" s="251"/>
      <c r="I8" s="251"/>
    </row>
    <row r="9" spans="2:9" x14ac:dyDescent="0.25">
      <c r="B9" s="252">
        <v>3</v>
      </c>
      <c r="C9" s="253" t="s">
        <v>45</v>
      </c>
      <c r="D9" s="28"/>
      <c r="E9" s="28"/>
      <c r="F9" s="28"/>
      <c r="G9" s="28"/>
      <c r="H9" s="28"/>
      <c r="I9" s="28"/>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13ADD-96EB-4F95-A2ED-F21865F80805}">
  <sheetPr codeName="Sheet43">
    <pageSetUpPr fitToPage="1"/>
  </sheetPr>
  <dimension ref="B2:E11"/>
  <sheetViews>
    <sheetView showGridLines="0" zoomScale="110" zoomScaleNormal="110" workbookViewId="0">
      <selection activeCell="X9" sqref="X9"/>
    </sheetView>
    <sheetView workbookViewId="1"/>
  </sheetViews>
  <sheetFormatPr defaultRowHeight="15" x14ac:dyDescent="0.25"/>
  <cols>
    <col min="1" max="1" width="7" style="1" customWidth="1"/>
    <col min="2" max="2" width="4.7109375" style="1" customWidth="1"/>
    <col min="3" max="3" width="58.5703125" style="1" customWidth="1"/>
    <col min="4" max="4" width="27.28515625" style="1" customWidth="1"/>
    <col min="5" max="5" width="9.140625" style="1"/>
    <col min="6" max="6" width="3.28515625" style="1" customWidth="1"/>
    <col min="7" max="7" width="54.5703125" style="1" customWidth="1"/>
    <col min="8" max="8" width="25" style="1" customWidth="1"/>
    <col min="9" max="16384" width="9.140625" style="1"/>
  </cols>
  <sheetData>
    <row r="2" spans="2:5" x14ac:dyDescent="0.25">
      <c r="B2" s="231" t="s">
        <v>770</v>
      </c>
      <c r="C2" s="3"/>
      <c r="D2" s="3"/>
      <c r="E2" s="3"/>
    </row>
    <row r="3" spans="2:5" ht="16.5" thickBot="1" x14ac:dyDescent="0.3">
      <c r="B3" s="254"/>
      <c r="C3" s="255"/>
      <c r="D3" s="255"/>
      <c r="E3" s="3"/>
    </row>
    <row r="4" spans="2:5" ht="16.5" thickBot="1" x14ac:dyDescent="0.3">
      <c r="B4" s="254"/>
      <c r="C4" s="255"/>
      <c r="D4" s="256" t="s">
        <v>7</v>
      </c>
      <c r="E4" s="3"/>
    </row>
    <row r="5" spans="2:5" ht="16.5" thickBot="1" x14ac:dyDescent="0.3">
      <c r="B5" s="254"/>
      <c r="C5" s="255"/>
      <c r="D5" s="257" t="s">
        <v>841</v>
      </c>
      <c r="E5" s="3"/>
    </row>
    <row r="6" spans="2:5" ht="25.5" customHeight="1" thickBot="1" x14ac:dyDescent="0.3">
      <c r="B6" s="258" t="s">
        <v>179</v>
      </c>
      <c r="C6" s="259" t="s">
        <v>842</v>
      </c>
      <c r="D6" s="706">
        <v>6674416.1925454512</v>
      </c>
      <c r="E6" s="3"/>
    </row>
    <row r="7" spans="2:5" ht="25.5" customHeight="1" thickBot="1" x14ac:dyDescent="0.3">
      <c r="B7" s="260" t="s">
        <v>181</v>
      </c>
      <c r="C7" s="261" t="s">
        <v>843</v>
      </c>
      <c r="D7" s="706">
        <v>9289374.5774545465</v>
      </c>
      <c r="E7" s="3"/>
    </row>
    <row r="8" spans="2:5" ht="25.5" customHeight="1" thickBot="1" x14ac:dyDescent="0.3">
      <c r="B8" s="260" t="s">
        <v>808</v>
      </c>
      <c r="C8" s="261" t="s">
        <v>844</v>
      </c>
      <c r="D8" s="706"/>
      <c r="E8" s="3"/>
    </row>
    <row r="9" spans="2:5" ht="25.5" customHeight="1" thickBot="1" x14ac:dyDescent="0.3">
      <c r="B9" s="260" t="s">
        <v>810</v>
      </c>
      <c r="C9" s="262" t="s">
        <v>845</v>
      </c>
      <c r="D9" s="707"/>
      <c r="E9" s="3"/>
    </row>
    <row r="10" spans="2:5" ht="25.5" customHeight="1" thickBot="1" x14ac:dyDescent="0.3">
      <c r="B10" s="260" t="s">
        <v>812</v>
      </c>
      <c r="C10" s="262" t="s">
        <v>846</v>
      </c>
      <c r="D10" s="707"/>
      <c r="E10" s="3"/>
    </row>
    <row r="11" spans="2:5" ht="25.5" customHeight="1" thickBot="1" x14ac:dyDescent="0.3">
      <c r="B11" s="263" t="s">
        <v>814</v>
      </c>
      <c r="C11" s="264" t="s">
        <v>847</v>
      </c>
      <c r="D11" s="707">
        <v>15963790.769999998</v>
      </c>
      <c r="E11" s="3"/>
    </row>
  </sheetData>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C596D-82C0-45F9-B908-72EA83E0E51D}">
  <sheetPr codeName="Sheet44"/>
  <dimension ref="B2:E18"/>
  <sheetViews>
    <sheetView showGridLines="0" zoomScale="110" zoomScaleNormal="110" workbookViewId="0">
      <selection activeCell="X9" sqref="X9"/>
    </sheetView>
    <sheetView workbookViewId="1"/>
  </sheetViews>
  <sheetFormatPr defaultRowHeight="15" x14ac:dyDescent="0.25"/>
  <cols>
    <col min="1" max="1" width="7" style="1" customWidth="1"/>
    <col min="2" max="2" width="4.7109375" style="1" customWidth="1"/>
    <col min="3" max="3" width="58.5703125" style="1" customWidth="1"/>
    <col min="4" max="4" width="27.28515625" style="1" customWidth="1"/>
    <col min="5" max="5" width="29.140625" style="1" customWidth="1"/>
    <col min="6" max="6" width="9.140625" style="1"/>
    <col min="7" max="7" width="3.28515625" style="1" customWidth="1"/>
    <col min="8" max="8" width="54.5703125" style="1" customWidth="1"/>
    <col min="9" max="9" width="25" style="1" customWidth="1"/>
    <col min="10" max="16384" width="9.140625" style="1"/>
  </cols>
  <sheetData>
    <row r="2" spans="2:5" x14ac:dyDescent="0.25">
      <c r="B2" s="231" t="s">
        <v>771</v>
      </c>
    </row>
    <row r="3" spans="2:5" ht="16.5" thickBot="1" x14ac:dyDescent="0.3">
      <c r="B3" s="191"/>
      <c r="C3" s="232"/>
      <c r="D3" s="232"/>
      <c r="E3" s="265"/>
    </row>
    <row r="4" spans="2:5" ht="16.5" thickBot="1" x14ac:dyDescent="0.3">
      <c r="B4" s="191"/>
      <c r="C4" s="232"/>
      <c r="D4" s="234" t="s">
        <v>7</v>
      </c>
      <c r="E4" s="266" t="s">
        <v>8</v>
      </c>
    </row>
    <row r="5" spans="2:5" ht="16.5" thickBot="1" x14ac:dyDescent="0.3">
      <c r="B5" s="191"/>
      <c r="C5" s="232"/>
      <c r="D5" s="267" t="s">
        <v>841</v>
      </c>
      <c r="E5" s="266" t="s">
        <v>848</v>
      </c>
    </row>
    <row r="6" spans="2:5" ht="25.5" customHeight="1" thickBot="1" x14ac:dyDescent="0.3">
      <c r="B6" s="268" t="s">
        <v>179</v>
      </c>
      <c r="C6" s="269" t="s">
        <v>842</v>
      </c>
      <c r="D6" s="721">
        <v>6674416.1925454512</v>
      </c>
      <c r="E6" s="722"/>
    </row>
    <row r="7" spans="2:5" ht="25.5" customHeight="1" thickBot="1" x14ac:dyDescent="0.3">
      <c r="B7" s="246" t="s">
        <v>181</v>
      </c>
      <c r="C7" s="242" t="s">
        <v>843</v>
      </c>
      <c r="D7" s="721">
        <v>9289374.5774545465</v>
      </c>
      <c r="E7" s="722"/>
    </row>
    <row r="8" spans="2:5" ht="25.5" customHeight="1" thickBot="1" x14ac:dyDescent="0.3">
      <c r="B8" s="246" t="s">
        <v>808</v>
      </c>
      <c r="C8" s="242" t="s">
        <v>844</v>
      </c>
      <c r="D8" s="721"/>
      <c r="E8" s="722"/>
    </row>
    <row r="9" spans="2:5" ht="25.5" customHeight="1" thickBot="1" x14ac:dyDescent="0.3">
      <c r="B9" s="246" t="s">
        <v>810</v>
      </c>
      <c r="C9" s="270" t="s">
        <v>849</v>
      </c>
      <c r="D9" s="721"/>
      <c r="E9" s="722"/>
    </row>
    <row r="10" spans="2:5" ht="25.5" customHeight="1" thickBot="1" x14ac:dyDescent="0.3">
      <c r="B10" s="246" t="s">
        <v>812</v>
      </c>
      <c r="C10" s="270" t="s">
        <v>850</v>
      </c>
      <c r="D10" s="726"/>
      <c r="E10" s="723"/>
    </row>
    <row r="11" spans="2:5" ht="25.5" customHeight="1" thickBot="1" x14ac:dyDescent="0.3">
      <c r="B11" s="246" t="s">
        <v>814</v>
      </c>
      <c r="C11" s="270" t="s">
        <v>851</v>
      </c>
      <c r="D11" s="726"/>
      <c r="E11" s="724"/>
    </row>
    <row r="12" spans="2:5" ht="25.5" customHeight="1" thickBot="1" x14ac:dyDescent="0.3">
      <c r="B12" s="246" t="s">
        <v>816</v>
      </c>
      <c r="C12" s="270" t="s">
        <v>852</v>
      </c>
      <c r="D12" s="726"/>
      <c r="E12" s="724"/>
    </row>
    <row r="13" spans="2:5" ht="25.5" customHeight="1" thickBot="1" x14ac:dyDescent="0.3">
      <c r="B13" s="246" t="s">
        <v>818</v>
      </c>
      <c r="C13" s="270" t="s">
        <v>853</v>
      </c>
      <c r="D13" s="726"/>
      <c r="E13" s="724"/>
    </row>
    <row r="14" spans="2:5" ht="25.5" customHeight="1" thickBot="1" x14ac:dyDescent="0.3">
      <c r="B14" s="246" t="s">
        <v>820</v>
      </c>
      <c r="C14" s="270" t="s">
        <v>854</v>
      </c>
      <c r="D14" s="726"/>
      <c r="E14" s="724"/>
    </row>
    <row r="15" spans="2:5" ht="25.5" customHeight="1" thickBot="1" x14ac:dyDescent="0.3">
      <c r="B15" s="246" t="s">
        <v>822</v>
      </c>
      <c r="C15" s="270" t="s">
        <v>845</v>
      </c>
      <c r="D15" s="726"/>
      <c r="E15" s="722"/>
    </row>
    <row r="16" spans="2:5" ht="25.5" customHeight="1" thickBot="1" x14ac:dyDescent="0.3">
      <c r="B16" s="246" t="s">
        <v>823</v>
      </c>
      <c r="C16" s="270" t="s">
        <v>846</v>
      </c>
      <c r="D16" s="726"/>
      <c r="E16" s="722"/>
    </row>
    <row r="17" spans="2:5" ht="25.5" customHeight="1" thickBot="1" x14ac:dyDescent="0.3">
      <c r="B17" s="260" t="s">
        <v>824</v>
      </c>
      <c r="C17" s="262" t="s">
        <v>855</v>
      </c>
      <c r="D17" s="727"/>
      <c r="E17" s="725"/>
    </row>
    <row r="18" spans="2:5" ht="25.5" customHeight="1" thickBot="1" x14ac:dyDescent="0.3">
      <c r="B18" s="272" t="s">
        <v>825</v>
      </c>
      <c r="C18" s="273" t="s">
        <v>847</v>
      </c>
      <c r="D18" s="726">
        <v>15963790.769999998</v>
      </c>
      <c r="E18" s="722"/>
    </row>
  </sheetData>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E0F0-BDB5-4EDB-BF70-383232C47B28}">
  <sheetPr codeName="Sheet51"/>
  <dimension ref="A1:E14"/>
  <sheetViews>
    <sheetView showGridLines="0" zoomScaleNormal="100" workbookViewId="0">
      <selection activeCell="X9" sqref="X9"/>
    </sheetView>
    <sheetView workbookViewId="1"/>
  </sheetViews>
  <sheetFormatPr defaultRowHeight="15" x14ac:dyDescent="0.25"/>
  <cols>
    <col min="1" max="1" width="4.7109375" style="1" customWidth="1"/>
    <col min="2" max="3" width="26.42578125" style="1" customWidth="1"/>
    <col min="4" max="5" width="27" style="1" customWidth="1"/>
    <col min="6" max="16384" width="9.140625" style="1"/>
  </cols>
  <sheetData>
    <row r="1" spans="1:5" x14ac:dyDescent="0.25">
      <c r="A1" s="231" t="s">
        <v>778</v>
      </c>
    </row>
    <row r="2" spans="1:5" ht="16.5" thickBot="1" x14ac:dyDescent="0.3">
      <c r="A2" s="1015"/>
      <c r="B2" s="1015"/>
      <c r="C2" s="296"/>
      <c r="D2" s="297"/>
      <c r="E2" s="297"/>
    </row>
    <row r="3" spans="1:5" ht="16.5" thickBot="1" x14ac:dyDescent="0.3">
      <c r="A3" s="1015"/>
      <c r="B3" s="1015"/>
      <c r="C3" s="288"/>
      <c r="D3" s="298" t="s">
        <v>7</v>
      </c>
      <c r="E3" s="298" t="s">
        <v>8</v>
      </c>
    </row>
    <row r="4" spans="1:5" ht="15.75" x14ac:dyDescent="0.25">
      <c r="A4" s="1015"/>
      <c r="B4" s="1015"/>
      <c r="C4" s="232"/>
      <c r="D4" s="1002" t="s">
        <v>936</v>
      </c>
      <c r="E4" s="1016"/>
    </row>
    <row r="5" spans="1:5" ht="16.5" thickBot="1" x14ac:dyDescent="0.3">
      <c r="A5" s="1015"/>
      <c r="B5" s="1015"/>
      <c r="C5" s="236"/>
      <c r="D5" s="1017"/>
      <c r="E5" s="1018"/>
    </row>
    <row r="6" spans="1:5" ht="16.5" thickBot="1" x14ac:dyDescent="0.3">
      <c r="A6" s="1014"/>
      <c r="B6" s="1014"/>
      <c r="C6" s="242"/>
      <c r="D6" s="266" t="s">
        <v>937</v>
      </c>
      <c r="E6" s="235" t="s">
        <v>938</v>
      </c>
    </row>
    <row r="7" spans="1:5" ht="15.75" thickBot="1" x14ac:dyDescent="0.3">
      <c r="A7" s="289" t="s">
        <v>179</v>
      </c>
      <c r="B7" s="1012" t="s">
        <v>939</v>
      </c>
      <c r="C7" s="1013"/>
      <c r="D7" s="242"/>
      <c r="E7" s="242"/>
    </row>
    <row r="8" spans="1:5" ht="15.75" thickBot="1" x14ac:dyDescent="0.3">
      <c r="A8" s="295" t="s">
        <v>181</v>
      </c>
      <c r="B8" s="1012" t="s">
        <v>940</v>
      </c>
      <c r="C8" s="1013"/>
      <c r="D8" s="242"/>
      <c r="E8" s="242"/>
    </row>
    <row r="9" spans="1:5" ht="15.75" thickBot="1" x14ac:dyDescent="0.3">
      <c r="A9" s="291" t="s">
        <v>808</v>
      </c>
      <c r="B9" s="1008" t="s">
        <v>941</v>
      </c>
      <c r="C9" s="1009"/>
      <c r="D9" s="242"/>
      <c r="E9" s="242"/>
    </row>
    <row r="10" spans="1:5" ht="15.75" thickBot="1" x14ac:dyDescent="0.3">
      <c r="A10" s="291" t="s">
        <v>810</v>
      </c>
      <c r="B10" s="1008" t="s">
        <v>942</v>
      </c>
      <c r="C10" s="1009"/>
      <c r="D10" s="242"/>
      <c r="E10" s="242"/>
    </row>
    <row r="11" spans="1:5" ht="15.75" thickBot="1" x14ac:dyDescent="0.3">
      <c r="A11" s="291" t="s">
        <v>812</v>
      </c>
      <c r="B11" s="1008" t="s">
        <v>943</v>
      </c>
      <c r="C11" s="1009"/>
      <c r="D11" s="242"/>
      <c r="E11" s="242"/>
    </row>
    <row r="12" spans="1:5" ht="15.75" thickBot="1" x14ac:dyDescent="0.3">
      <c r="A12" s="291" t="s">
        <v>814</v>
      </c>
      <c r="B12" s="1008" t="s">
        <v>944</v>
      </c>
      <c r="C12" s="1009"/>
      <c r="D12" s="242"/>
      <c r="E12" s="242"/>
    </row>
    <row r="13" spans="1:5" ht="15.75" thickBot="1" x14ac:dyDescent="0.3">
      <c r="A13" s="291" t="s">
        <v>816</v>
      </c>
      <c r="B13" s="1008" t="s">
        <v>945</v>
      </c>
      <c r="C13" s="1009"/>
      <c r="D13" s="242"/>
      <c r="E13" s="242"/>
    </row>
    <row r="14" spans="1:5" ht="15.75" thickBot="1" x14ac:dyDescent="0.3">
      <c r="A14" s="299" t="s">
        <v>818</v>
      </c>
      <c r="B14" s="1010" t="s">
        <v>45</v>
      </c>
      <c r="C14" s="1011"/>
      <c r="D14" s="242"/>
      <c r="E14" s="242"/>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79EF-002E-44BC-B15D-1DD9665B97A7}">
  <sheetPr codeName="Sheet45">
    <pageSetUpPr fitToPage="1"/>
  </sheetPr>
  <dimension ref="A1:J17"/>
  <sheetViews>
    <sheetView showGridLines="0" zoomScaleNormal="100" workbookViewId="0">
      <selection activeCell="X9" sqref="X9"/>
    </sheetView>
    <sheetView workbookViewId="1"/>
  </sheetViews>
  <sheetFormatPr defaultRowHeight="15" x14ac:dyDescent="0.25"/>
  <cols>
    <col min="1" max="1" width="9.140625" style="1"/>
    <col min="2" max="2" width="26" style="1" customWidth="1"/>
    <col min="3" max="6" width="9.140625" style="1"/>
    <col min="7" max="7" width="14.42578125" style="1" customWidth="1"/>
    <col min="8" max="8" width="17" style="1" customWidth="1"/>
    <col min="9" max="9" width="17.85546875" style="1" customWidth="1"/>
    <col min="10" max="10" width="18.5703125" style="1" customWidth="1"/>
    <col min="11" max="16384" width="9.140625" style="1"/>
  </cols>
  <sheetData>
    <row r="1" spans="1:10" x14ac:dyDescent="0.25">
      <c r="A1" s="231" t="s">
        <v>772</v>
      </c>
    </row>
    <row r="2" spans="1:10" ht="16.5" thickBot="1" x14ac:dyDescent="0.3">
      <c r="A2" s="191"/>
      <c r="B2" s="232"/>
      <c r="C2" s="232"/>
      <c r="D2" s="232"/>
      <c r="E2" s="232"/>
      <c r="F2" s="232"/>
      <c r="G2" s="232"/>
      <c r="H2" s="232"/>
      <c r="I2" s="232"/>
      <c r="J2" s="232"/>
    </row>
    <row r="3" spans="1:10" ht="23.25" customHeight="1" thickBot="1" x14ac:dyDescent="0.3">
      <c r="A3" s="233"/>
      <c r="B3" s="233"/>
      <c r="C3" s="234" t="s">
        <v>7</v>
      </c>
      <c r="D3" s="235" t="s">
        <v>8</v>
      </c>
      <c r="E3" s="235" t="s">
        <v>9</v>
      </c>
      <c r="F3" s="235" t="s">
        <v>46</v>
      </c>
      <c r="G3" s="235" t="s">
        <v>47</v>
      </c>
      <c r="H3" s="235" t="s">
        <v>156</v>
      </c>
      <c r="I3" s="235" t="s">
        <v>157</v>
      </c>
      <c r="J3" s="235" t="s">
        <v>158</v>
      </c>
    </row>
    <row r="4" spans="1:10" ht="36" customHeight="1" thickBot="1" x14ac:dyDescent="0.3">
      <c r="A4" s="233"/>
      <c r="B4" s="233"/>
      <c r="C4" s="996" t="s">
        <v>856</v>
      </c>
      <c r="D4" s="997"/>
      <c r="E4" s="997"/>
      <c r="F4" s="1019"/>
      <c r="G4" s="1020" t="s">
        <v>792</v>
      </c>
      <c r="H4" s="1021"/>
      <c r="I4" s="1005" t="s">
        <v>857</v>
      </c>
      <c r="J4" s="1004"/>
    </row>
    <row r="5" spans="1:10" ht="16.5" thickBot="1" x14ac:dyDescent="0.3">
      <c r="A5" s="233"/>
      <c r="B5" s="233"/>
      <c r="C5" s="1022" t="s">
        <v>858</v>
      </c>
      <c r="D5" s="1002" t="s">
        <v>859</v>
      </c>
      <c r="E5" s="1003"/>
      <c r="F5" s="1016"/>
      <c r="G5" s="1006" t="s">
        <v>860</v>
      </c>
      <c r="H5" s="1006" t="s">
        <v>861</v>
      </c>
      <c r="I5" s="274"/>
      <c r="J5" s="1006" t="s">
        <v>862</v>
      </c>
    </row>
    <row r="6" spans="1:10" ht="66.75" customHeight="1" thickBot="1" x14ac:dyDescent="0.3">
      <c r="A6" s="233"/>
      <c r="B6" s="233"/>
      <c r="C6" s="1023"/>
      <c r="D6" s="238"/>
      <c r="E6" s="275" t="s">
        <v>863</v>
      </c>
      <c r="F6" s="276" t="s">
        <v>864</v>
      </c>
      <c r="G6" s="1007"/>
      <c r="H6" s="1007"/>
      <c r="I6" s="277"/>
      <c r="J6" s="1024"/>
    </row>
    <row r="7" spans="1:10" ht="21.75" thickBot="1" x14ac:dyDescent="0.3">
      <c r="A7" s="240" t="s">
        <v>804</v>
      </c>
      <c r="B7" s="241" t="s">
        <v>805</v>
      </c>
      <c r="C7" s="278"/>
      <c r="D7" s="278"/>
      <c r="E7" s="278"/>
      <c r="F7" s="279"/>
      <c r="G7" s="279"/>
      <c r="H7" s="279"/>
      <c r="I7" s="279"/>
      <c r="J7" s="279"/>
    </row>
    <row r="8" spans="1:10" ht="15.75" thickBot="1" x14ac:dyDescent="0.3">
      <c r="A8" s="240" t="s">
        <v>179</v>
      </c>
      <c r="B8" s="241" t="s">
        <v>806</v>
      </c>
      <c r="C8" s="710">
        <f>SUM(C9:C14)</f>
        <v>80656836.649999946</v>
      </c>
      <c r="D8" s="710">
        <f t="shared" ref="D8:J8" si="0">SUM(D9:D14)</f>
        <v>12566213.780000001</v>
      </c>
      <c r="E8" s="710">
        <f t="shared" si="0"/>
        <v>0</v>
      </c>
      <c r="F8" s="711">
        <f t="shared" si="0"/>
        <v>0</v>
      </c>
      <c r="G8" s="711">
        <f t="shared" si="0"/>
        <v>-3859857.9899999965</v>
      </c>
      <c r="H8" s="711">
        <f t="shared" si="0"/>
        <v>-1082414.6700000002</v>
      </c>
      <c r="I8" s="711">
        <f t="shared" si="0"/>
        <v>0</v>
      </c>
      <c r="J8" s="711">
        <f t="shared" si="0"/>
        <v>0</v>
      </c>
    </row>
    <row r="9" spans="1:10" ht="15.75" thickBot="1" x14ac:dyDescent="0.3">
      <c r="A9" s="243" t="s">
        <v>181</v>
      </c>
      <c r="B9" s="244" t="s">
        <v>807</v>
      </c>
      <c r="C9" s="708" t="s">
        <v>1666</v>
      </c>
      <c r="D9" s="708" t="s">
        <v>1666</v>
      </c>
      <c r="E9" s="708"/>
      <c r="F9" s="708"/>
      <c r="G9" s="708" t="s">
        <v>1666</v>
      </c>
      <c r="H9" s="708" t="s">
        <v>1666</v>
      </c>
      <c r="I9" s="709"/>
      <c r="J9" s="709"/>
    </row>
    <row r="10" spans="1:10" ht="15.75" thickBot="1" x14ac:dyDescent="0.3">
      <c r="A10" s="243" t="s">
        <v>808</v>
      </c>
      <c r="B10" s="244" t="s">
        <v>809</v>
      </c>
      <c r="C10" s="708" t="s">
        <v>1666</v>
      </c>
      <c r="D10" s="708" t="s">
        <v>1666</v>
      </c>
      <c r="E10" s="708"/>
      <c r="F10" s="708"/>
      <c r="G10" s="708" t="s">
        <v>1666</v>
      </c>
      <c r="H10" s="708" t="s">
        <v>1666</v>
      </c>
      <c r="I10" s="709"/>
      <c r="J10" s="709"/>
    </row>
    <row r="11" spans="1:10" ht="15.75" thickBot="1" x14ac:dyDescent="0.3">
      <c r="A11" s="243" t="s">
        <v>810</v>
      </c>
      <c r="B11" s="244" t="s">
        <v>811</v>
      </c>
      <c r="C11" s="708" t="s">
        <v>1666</v>
      </c>
      <c r="D11" s="708" t="s">
        <v>1666</v>
      </c>
      <c r="E11" s="708"/>
      <c r="F11" s="708"/>
      <c r="G11" s="708" t="s">
        <v>1666</v>
      </c>
      <c r="H11" s="708" t="s">
        <v>1666</v>
      </c>
      <c r="I11" s="709"/>
      <c r="J11" s="709"/>
    </row>
    <row r="12" spans="1:10" ht="15.75" thickBot="1" x14ac:dyDescent="0.3">
      <c r="A12" s="243" t="s">
        <v>812</v>
      </c>
      <c r="B12" s="244" t="s">
        <v>813</v>
      </c>
      <c r="C12" s="708" t="s">
        <v>1666</v>
      </c>
      <c r="D12" s="708" t="s">
        <v>1666</v>
      </c>
      <c r="E12" s="708"/>
      <c r="F12" s="708"/>
      <c r="G12" s="708" t="s">
        <v>1666</v>
      </c>
      <c r="H12" s="708" t="s">
        <v>1666</v>
      </c>
      <c r="I12" s="709"/>
      <c r="J12" s="709"/>
    </row>
    <row r="13" spans="1:10" ht="15.75" thickBot="1" x14ac:dyDescent="0.3">
      <c r="A13" s="243" t="s">
        <v>814</v>
      </c>
      <c r="B13" s="244" t="s">
        <v>815</v>
      </c>
      <c r="C13" s="708">
        <v>48685112.999999948</v>
      </c>
      <c r="D13" s="708">
        <v>3795988.07</v>
      </c>
      <c r="E13" s="708"/>
      <c r="F13" s="708"/>
      <c r="G13" s="708">
        <v>-3496094.0699999966</v>
      </c>
      <c r="H13" s="708">
        <v>-799260.40000000026</v>
      </c>
      <c r="I13" s="709"/>
      <c r="J13" s="709"/>
    </row>
    <row r="14" spans="1:10" ht="15.75" thickBot="1" x14ac:dyDescent="0.3">
      <c r="A14" s="243" t="s">
        <v>816</v>
      </c>
      <c r="B14" s="244" t="s">
        <v>819</v>
      </c>
      <c r="C14" s="708">
        <v>31971723.649999991</v>
      </c>
      <c r="D14" s="708">
        <v>8770225.7100000009</v>
      </c>
      <c r="E14" s="708"/>
      <c r="F14" s="708"/>
      <c r="G14" s="708">
        <v>-363763.92000000004</v>
      </c>
      <c r="H14" s="708">
        <v>-283154.26999999996</v>
      </c>
      <c r="I14" s="709"/>
      <c r="J14" s="709"/>
    </row>
    <row r="15" spans="1:10" ht="15.75" thickBot="1" x14ac:dyDescent="0.3">
      <c r="A15" s="246" t="s">
        <v>818</v>
      </c>
      <c r="B15" s="242" t="s">
        <v>865</v>
      </c>
      <c r="C15" s="708"/>
      <c r="D15" s="708"/>
      <c r="E15" s="708"/>
      <c r="F15" s="708"/>
      <c r="G15" s="708"/>
      <c r="H15" s="708"/>
      <c r="I15" s="709"/>
      <c r="J15" s="709"/>
    </row>
    <row r="16" spans="1:10" ht="15.75" thickBot="1" x14ac:dyDescent="0.3">
      <c r="A16" s="246" t="s">
        <v>820</v>
      </c>
      <c r="B16" s="242" t="s">
        <v>866</v>
      </c>
      <c r="C16" s="708"/>
      <c r="D16" s="708"/>
      <c r="E16" s="708"/>
      <c r="F16" s="709"/>
      <c r="G16" s="709"/>
      <c r="H16" s="709"/>
      <c r="I16" s="709"/>
      <c r="J16" s="709"/>
    </row>
    <row r="17" spans="1:10" ht="15.75" thickBot="1" x14ac:dyDescent="0.3">
      <c r="A17" s="248">
        <v>100</v>
      </c>
      <c r="B17" s="247" t="s">
        <v>45</v>
      </c>
      <c r="C17" s="710">
        <f>SUM(C8,C15,C16)</f>
        <v>80656836.649999946</v>
      </c>
      <c r="D17" s="710">
        <f t="shared" ref="D17:J17" si="1">SUM(D8,D15,D16)</f>
        <v>12566213.780000001</v>
      </c>
      <c r="E17" s="710">
        <f t="shared" si="1"/>
        <v>0</v>
      </c>
      <c r="F17" s="711">
        <f t="shared" si="1"/>
        <v>0</v>
      </c>
      <c r="G17" s="711">
        <f t="shared" si="1"/>
        <v>-3859857.9899999965</v>
      </c>
      <c r="H17" s="711">
        <f t="shared" si="1"/>
        <v>-1082414.6700000002</v>
      </c>
      <c r="I17" s="711">
        <f t="shared" si="1"/>
        <v>0</v>
      </c>
      <c r="J17" s="711">
        <f t="shared" si="1"/>
        <v>0</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3" fitToHeight="0" orientation="landscape" r:id="rId1"/>
  <headerFooter>
    <oddHeader>&amp;CEN
Annex XV</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D2A3-0552-4775-B1B2-DDF49E1DE929}">
  <sheetPr codeName="Sheet46"/>
  <dimension ref="B2:D9"/>
  <sheetViews>
    <sheetView showGridLines="0" zoomScaleNormal="100" workbookViewId="0">
      <selection activeCell="X9" sqref="X9"/>
    </sheetView>
    <sheetView workbookViewId="1"/>
  </sheetViews>
  <sheetFormatPr defaultRowHeight="15" x14ac:dyDescent="0.25"/>
  <cols>
    <col min="1" max="1" width="9.140625" style="1"/>
    <col min="2" max="2" width="4.28515625" style="1" customWidth="1"/>
    <col min="3" max="3" width="41.85546875" style="1" customWidth="1"/>
    <col min="4" max="4" width="49.42578125" style="1" customWidth="1"/>
    <col min="5" max="16384" width="9.140625" style="1"/>
  </cols>
  <sheetData>
    <row r="2" spans="2:4" x14ac:dyDescent="0.25">
      <c r="B2" s="231" t="s">
        <v>773</v>
      </c>
    </row>
    <row r="3" spans="2:4" ht="16.5" thickBot="1" x14ac:dyDescent="0.3">
      <c r="B3" s="191"/>
      <c r="C3" s="232"/>
      <c r="D3" s="232"/>
    </row>
    <row r="4" spans="2:4" ht="16.5" thickBot="1" x14ac:dyDescent="0.3">
      <c r="B4" s="233"/>
      <c r="C4" s="233"/>
      <c r="D4" s="234" t="s">
        <v>7</v>
      </c>
    </row>
    <row r="5" spans="2:4" ht="36" customHeight="1" x14ac:dyDescent="0.25">
      <c r="B5" s="233"/>
      <c r="C5" s="233"/>
      <c r="D5" s="1006" t="s">
        <v>867</v>
      </c>
    </row>
    <row r="6" spans="2:4" ht="16.5" thickBot="1" x14ac:dyDescent="0.3">
      <c r="B6" s="233"/>
      <c r="C6" s="233"/>
      <c r="D6" s="1024"/>
    </row>
    <row r="7" spans="2:4" ht="29.25" customHeight="1" thickBot="1" x14ac:dyDescent="0.3">
      <c r="B7" s="240" t="s">
        <v>179</v>
      </c>
      <c r="C7" s="241" t="s">
        <v>868</v>
      </c>
      <c r="D7" s="271"/>
    </row>
    <row r="8" spans="2:4" ht="50.25" customHeight="1" thickBot="1" x14ac:dyDescent="0.3">
      <c r="B8" s="246" t="s">
        <v>181</v>
      </c>
      <c r="C8" s="242" t="s">
        <v>869</v>
      </c>
      <c r="D8" s="271"/>
    </row>
    <row r="9" spans="2:4" ht="63" customHeight="1" x14ac:dyDescent="0.25">
      <c r="B9" s="1025"/>
      <c r="C9" s="1025"/>
      <c r="D9" s="1025"/>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2B324-B2EC-4A7B-A1F8-55B20178AFC4}">
  <sheetPr codeName="Sheet47">
    <pageSetUpPr fitToPage="1"/>
  </sheetPr>
  <dimension ref="A1:N31"/>
  <sheetViews>
    <sheetView showGridLines="0" zoomScaleNormal="100" workbookViewId="0">
      <selection activeCell="X9" sqref="X9"/>
    </sheetView>
    <sheetView workbookViewId="1"/>
  </sheetViews>
  <sheetFormatPr defaultRowHeight="15" x14ac:dyDescent="0.25"/>
  <cols>
    <col min="1" max="1" width="9.140625" style="1"/>
    <col min="2" max="2" width="24.85546875" style="1" customWidth="1"/>
    <col min="3" max="14" width="14.7109375" style="1" customWidth="1"/>
    <col min="15" max="16384" width="9.140625" style="1"/>
  </cols>
  <sheetData>
    <row r="1" spans="1:14" x14ac:dyDescent="0.25">
      <c r="A1" s="231" t="s">
        <v>774</v>
      </c>
    </row>
    <row r="2" spans="1:14" ht="16.5" thickBot="1" x14ac:dyDescent="0.3">
      <c r="A2" s="191"/>
      <c r="B2" s="232"/>
      <c r="C2" s="232"/>
      <c r="D2" s="232"/>
      <c r="E2" s="232"/>
      <c r="F2" s="232"/>
      <c r="G2" s="232"/>
      <c r="H2" s="232"/>
      <c r="I2" s="232"/>
      <c r="J2" s="232"/>
      <c r="K2" s="232"/>
      <c r="L2" s="232"/>
      <c r="M2" s="232"/>
      <c r="N2" s="232"/>
    </row>
    <row r="3" spans="1:14" ht="16.5" thickBot="1" x14ac:dyDescent="0.3">
      <c r="A3" s="233"/>
      <c r="B3" s="233"/>
      <c r="C3" s="234" t="s">
        <v>7</v>
      </c>
      <c r="D3" s="235" t="s">
        <v>8</v>
      </c>
      <c r="E3" s="235" t="s">
        <v>9</v>
      </c>
      <c r="F3" s="235" t="s">
        <v>46</v>
      </c>
      <c r="G3" s="235" t="s">
        <v>47</v>
      </c>
      <c r="H3" s="235" t="s">
        <v>156</v>
      </c>
      <c r="I3" s="235" t="s">
        <v>157</v>
      </c>
      <c r="J3" s="235" t="s">
        <v>158</v>
      </c>
      <c r="K3" s="235" t="s">
        <v>159</v>
      </c>
      <c r="L3" s="235" t="s">
        <v>160</v>
      </c>
      <c r="M3" s="235" t="s">
        <v>161</v>
      </c>
      <c r="N3" s="235" t="s">
        <v>162</v>
      </c>
    </row>
    <row r="4" spans="1:14" ht="16.5" thickBot="1" x14ac:dyDescent="0.3">
      <c r="A4" s="233"/>
      <c r="B4" s="233"/>
      <c r="C4" s="1020" t="s">
        <v>791</v>
      </c>
      <c r="D4" s="1030"/>
      <c r="E4" s="1030"/>
      <c r="F4" s="1030"/>
      <c r="G4" s="1030"/>
      <c r="H4" s="1030"/>
      <c r="I4" s="1030"/>
      <c r="J4" s="1030"/>
      <c r="K4" s="1030"/>
      <c r="L4" s="1030"/>
      <c r="M4" s="1030"/>
      <c r="N4" s="1031"/>
    </row>
    <row r="5" spans="1:14" ht="16.5" thickBot="1" x14ac:dyDescent="0.3">
      <c r="A5" s="233"/>
      <c r="B5" s="233"/>
      <c r="C5" s="1002" t="s">
        <v>795</v>
      </c>
      <c r="D5" s="1003"/>
      <c r="E5" s="1004"/>
      <c r="F5" s="1005" t="s">
        <v>796</v>
      </c>
      <c r="G5" s="1003"/>
      <c r="H5" s="1003"/>
      <c r="I5" s="1003"/>
      <c r="J5" s="1003"/>
      <c r="K5" s="1003"/>
      <c r="L5" s="1003"/>
      <c r="M5" s="1003"/>
      <c r="N5" s="1016"/>
    </row>
    <row r="6" spans="1:14" x14ac:dyDescent="0.25">
      <c r="A6" s="1026"/>
      <c r="B6" s="1027"/>
      <c r="C6" s="1028"/>
      <c r="D6" s="1006" t="s">
        <v>870</v>
      </c>
      <c r="E6" s="1006" t="s">
        <v>871</v>
      </c>
      <c r="F6" s="1028"/>
      <c r="G6" s="1006" t="s">
        <v>872</v>
      </c>
      <c r="H6" s="1006" t="s">
        <v>873</v>
      </c>
      <c r="I6" s="1006" t="s">
        <v>874</v>
      </c>
      <c r="J6" s="1006" t="s">
        <v>875</v>
      </c>
      <c r="K6" s="1006" t="s">
        <v>876</v>
      </c>
      <c r="L6" s="1006" t="s">
        <v>877</v>
      </c>
      <c r="M6" s="1006" t="s">
        <v>878</v>
      </c>
      <c r="N6" s="1006" t="s">
        <v>863</v>
      </c>
    </row>
    <row r="7" spans="1:14" x14ac:dyDescent="0.25">
      <c r="A7" s="1026"/>
      <c r="B7" s="1027"/>
      <c r="C7" s="1028"/>
      <c r="D7" s="1029"/>
      <c r="E7" s="1029"/>
      <c r="F7" s="1028"/>
      <c r="G7" s="1029"/>
      <c r="H7" s="1029"/>
      <c r="I7" s="1029"/>
      <c r="J7" s="1029"/>
      <c r="K7" s="1029"/>
      <c r="L7" s="1029"/>
      <c r="M7" s="1029"/>
      <c r="N7" s="1029"/>
    </row>
    <row r="8" spans="1:14" ht="39" customHeight="1" thickBot="1" x14ac:dyDescent="0.3">
      <c r="A8" s="233"/>
      <c r="B8" s="233"/>
      <c r="C8" s="267"/>
      <c r="D8" s="1024"/>
      <c r="E8" s="1024"/>
      <c r="F8" s="1032"/>
      <c r="G8" s="1024"/>
      <c r="H8" s="1007"/>
      <c r="I8" s="1007"/>
      <c r="J8" s="1007"/>
      <c r="K8" s="1007"/>
      <c r="L8" s="1007"/>
      <c r="M8" s="1007"/>
      <c r="N8" s="1007"/>
    </row>
    <row r="9" spans="1:14" ht="21.75" thickBot="1" x14ac:dyDescent="0.3">
      <c r="A9" s="240" t="s">
        <v>804</v>
      </c>
      <c r="B9" s="241" t="s">
        <v>805</v>
      </c>
      <c r="C9" s="712"/>
      <c r="D9" s="708"/>
      <c r="E9" s="708"/>
      <c r="F9" s="708"/>
      <c r="G9" s="708"/>
      <c r="H9" s="708"/>
      <c r="I9" s="708"/>
      <c r="J9" s="708"/>
      <c r="K9" s="708"/>
      <c r="L9" s="708"/>
      <c r="M9" s="708"/>
      <c r="N9" s="708"/>
    </row>
    <row r="10" spans="1:14" ht="15.75" thickBot="1" x14ac:dyDescent="0.3">
      <c r="A10" s="240" t="s">
        <v>179</v>
      </c>
      <c r="B10" s="241" t="s">
        <v>806</v>
      </c>
      <c r="C10" s="713">
        <f>SUM(D10:E10)</f>
        <v>2741501017.329999</v>
      </c>
      <c r="D10" s="710">
        <f>SUM(D11:D15,D17)</f>
        <v>2740224392.329999</v>
      </c>
      <c r="E10" s="710">
        <f>SUM(E11:E15,E17)</f>
        <v>1276625</v>
      </c>
      <c r="F10" s="713">
        <f>SUM(G10:M10)</f>
        <v>15963790.769999998</v>
      </c>
      <c r="G10" s="710">
        <f t="shared" ref="G10:M10" si="0">SUM(G11:G15,G17)</f>
        <v>14093694.149999999</v>
      </c>
      <c r="H10" s="710">
        <f t="shared" si="0"/>
        <v>0</v>
      </c>
      <c r="I10" s="710">
        <f t="shared" si="0"/>
        <v>1870096.6199999999</v>
      </c>
      <c r="J10" s="710">
        <f t="shared" si="0"/>
        <v>0</v>
      </c>
      <c r="K10" s="710">
        <f t="shared" si="0"/>
        <v>0</v>
      </c>
      <c r="L10" s="710">
        <f t="shared" si="0"/>
        <v>0</v>
      </c>
      <c r="M10" s="710">
        <f t="shared" si="0"/>
        <v>0</v>
      </c>
      <c r="N10" s="708"/>
    </row>
    <row r="11" spans="1:14" ht="15.75" thickBot="1" x14ac:dyDescent="0.3">
      <c r="A11" s="243" t="s">
        <v>181</v>
      </c>
      <c r="B11" s="244" t="s">
        <v>807</v>
      </c>
      <c r="C11" s="713">
        <f t="shared" ref="C11:C23" si="1">SUM(D11:E11)</f>
        <v>3732.02</v>
      </c>
      <c r="D11" s="708">
        <v>3732.02</v>
      </c>
      <c r="E11" s="708" t="s">
        <v>1666</v>
      </c>
      <c r="F11" s="710">
        <f t="shared" ref="F11:F23" si="2">SUM(G11:M11)</f>
        <v>0</v>
      </c>
      <c r="G11" s="708" t="s">
        <v>1666</v>
      </c>
      <c r="H11" s="708" t="s">
        <v>1666</v>
      </c>
      <c r="I11" s="708" t="s">
        <v>1666</v>
      </c>
      <c r="J11" s="708"/>
      <c r="K11" s="708"/>
      <c r="L11" s="708"/>
      <c r="M11" s="708"/>
      <c r="N11" s="708"/>
    </row>
    <row r="12" spans="1:14" ht="15.75" thickBot="1" x14ac:dyDescent="0.3">
      <c r="A12" s="243" t="s">
        <v>808</v>
      </c>
      <c r="B12" s="244" t="s">
        <v>809</v>
      </c>
      <c r="C12" s="713">
        <f t="shared" si="1"/>
        <v>105502650.31999986</v>
      </c>
      <c r="D12" s="708">
        <v>105502650.31999986</v>
      </c>
      <c r="E12" s="708" t="s">
        <v>1666</v>
      </c>
      <c r="F12" s="710">
        <f t="shared" si="2"/>
        <v>0</v>
      </c>
      <c r="G12" s="708" t="s">
        <v>1666</v>
      </c>
      <c r="H12" s="708" t="s">
        <v>1666</v>
      </c>
      <c r="I12" s="708" t="s">
        <v>1666</v>
      </c>
      <c r="J12" s="708"/>
      <c r="K12" s="708"/>
      <c r="L12" s="708"/>
      <c r="M12" s="708"/>
      <c r="N12" s="708"/>
    </row>
    <row r="13" spans="1:14" ht="15.75" thickBot="1" x14ac:dyDescent="0.3">
      <c r="A13" s="243" t="s">
        <v>810</v>
      </c>
      <c r="B13" s="244" t="s">
        <v>811</v>
      </c>
      <c r="C13" s="713">
        <f t="shared" si="1"/>
        <v>189260048.94999999</v>
      </c>
      <c r="D13" s="708">
        <v>189260048.94999999</v>
      </c>
      <c r="E13" s="708" t="s">
        <v>1666</v>
      </c>
      <c r="F13" s="710">
        <f t="shared" si="2"/>
        <v>0</v>
      </c>
      <c r="G13" s="708" t="s">
        <v>1666</v>
      </c>
      <c r="H13" s="708" t="s">
        <v>1666</v>
      </c>
      <c r="I13" s="708" t="s">
        <v>1666</v>
      </c>
      <c r="J13" s="708"/>
      <c r="K13" s="708"/>
      <c r="L13" s="708"/>
      <c r="M13" s="708"/>
      <c r="N13" s="708"/>
    </row>
    <row r="14" spans="1:14" ht="15.75" thickBot="1" x14ac:dyDescent="0.3">
      <c r="A14" s="243" t="s">
        <v>812</v>
      </c>
      <c r="B14" s="244" t="s">
        <v>813</v>
      </c>
      <c r="C14" s="713">
        <f t="shared" si="1"/>
        <v>7808127.3999999166</v>
      </c>
      <c r="D14" s="708">
        <v>7808127.3999999166</v>
      </c>
      <c r="E14" s="708" t="s">
        <v>1666</v>
      </c>
      <c r="F14" s="710">
        <f t="shared" si="2"/>
        <v>25.22</v>
      </c>
      <c r="G14" s="708">
        <v>25.22</v>
      </c>
      <c r="H14" s="708" t="s">
        <v>1666</v>
      </c>
      <c r="I14" s="708" t="s">
        <v>1666</v>
      </c>
      <c r="J14" s="708"/>
      <c r="K14" s="708"/>
      <c r="L14" s="708"/>
      <c r="M14" s="708"/>
      <c r="N14" s="708"/>
    </row>
    <row r="15" spans="1:14" ht="15.75" thickBot="1" x14ac:dyDescent="0.3">
      <c r="A15" s="243" t="s">
        <v>814</v>
      </c>
      <c r="B15" s="244" t="s">
        <v>815</v>
      </c>
      <c r="C15" s="713">
        <f t="shared" si="1"/>
        <v>1487909773.5800049</v>
      </c>
      <c r="D15" s="708">
        <v>1487862188.3400049</v>
      </c>
      <c r="E15" s="708">
        <v>47585.240000000005</v>
      </c>
      <c r="F15" s="710">
        <f t="shared" si="2"/>
        <v>4621994.07</v>
      </c>
      <c r="G15" s="708">
        <v>4459468.32</v>
      </c>
      <c r="H15" s="708" t="s">
        <v>1666</v>
      </c>
      <c r="I15" s="708">
        <v>162525.75</v>
      </c>
      <c r="J15" s="708"/>
      <c r="K15" s="708"/>
      <c r="L15" s="708"/>
      <c r="M15" s="708"/>
      <c r="N15" s="708"/>
    </row>
    <row r="16" spans="1:14" ht="15.75" thickBot="1" x14ac:dyDescent="0.3">
      <c r="A16" s="243" t="s">
        <v>816</v>
      </c>
      <c r="B16" s="244" t="s">
        <v>879</v>
      </c>
      <c r="C16" s="713">
        <f t="shared" si="1"/>
        <v>1351205636.7700026</v>
      </c>
      <c r="D16" s="708">
        <v>1351166895.9300027</v>
      </c>
      <c r="E16" s="708">
        <v>38740.840000000004</v>
      </c>
      <c r="F16" s="710">
        <f t="shared" si="2"/>
        <v>4597962.0500000007</v>
      </c>
      <c r="G16" s="708">
        <v>4435436.3000000007</v>
      </c>
      <c r="H16" s="708" t="s">
        <v>1666</v>
      </c>
      <c r="I16" s="708">
        <v>162525.75</v>
      </c>
      <c r="J16" s="708"/>
      <c r="K16" s="708"/>
      <c r="L16" s="708"/>
      <c r="M16" s="708"/>
      <c r="N16" s="708"/>
    </row>
    <row r="17" spans="1:14" ht="15.75" thickBot="1" x14ac:dyDescent="0.3">
      <c r="A17" s="243" t="s">
        <v>818</v>
      </c>
      <c r="B17" s="244" t="s">
        <v>819</v>
      </c>
      <c r="C17" s="713">
        <f t="shared" si="1"/>
        <v>951016685.0599941</v>
      </c>
      <c r="D17" s="708">
        <v>949787645.29999411</v>
      </c>
      <c r="E17" s="708">
        <v>1229039.76</v>
      </c>
      <c r="F17" s="710">
        <f t="shared" si="2"/>
        <v>11341771.479999997</v>
      </c>
      <c r="G17" s="708">
        <v>9634200.6099999975</v>
      </c>
      <c r="H17" s="708" t="s">
        <v>1666</v>
      </c>
      <c r="I17" s="708">
        <v>1707570.8699999999</v>
      </c>
      <c r="J17" s="708"/>
      <c r="K17" s="708"/>
      <c r="L17" s="708"/>
      <c r="M17" s="708"/>
      <c r="N17" s="708"/>
    </row>
    <row r="18" spans="1:14" ht="15.75" thickBot="1" x14ac:dyDescent="0.3">
      <c r="A18" s="246" t="s">
        <v>820</v>
      </c>
      <c r="B18" s="242" t="s">
        <v>821</v>
      </c>
      <c r="C18" s="713">
        <f t="shared" si="1"/>
        <v>127863754.27000001</v>
      </c>
      <c r="D18" s="710">
        <f>SUM(D19:D23)</f>
        <v>127863754.27000001</v>
      </c>
      <c r="E18" s="710">
        <f>SUM(E19:E23)</f>
        <v>0</v>
      </c>
      <c r="F18" s="710">
        <f t="shared" si="2"/>
        <v>0</v>
      </c>
      <c r="G18" s="710">
        <f>SUM(G19:G23)</f>
        <v>0</v>
      </c>
      <c r="H18" s="710">
        <f t="shared" ref="H18:M18" si="3">SUM(H19:H23)</f>
        <v>0</v>
      </c>
      <c r="I18" s="710">
        <f t="shared" si="3"/>
        <v>0</v>
      </c>
      <c r="J18" s="710">
        <f t="shared" si="3"/>
        <v>0</v>
      </c>
      <c r="K18" s="710">
        <f t="shared" si="3"/>
        <v>0</v>
      </c>
      <c r="L18" s="710">
        <f t="shared" si="3"/>
        <v>0</v>
      </c>
      <c r="M18" s="710">
        <f t="shared" si="3"/>
        <v>0</v>
      </c>
      <c r="N18" s="708"/>
    </row>
    <row r="19" spans="1:14" ht="15.75" thickBot="1" x14ac:dyDescent="0.3">
      <c r="A19" s="243" t="s">
        <v>822</v>
      </c>
      <c r="B19" s="244" t="s">
        <v>807</v>
      </c>
      <c r="C19" s="713">
        <f t="shared" si="1"/>
        <v>0</v>
      </c>
      <c r="D19" s="708" t="s">
        <v>1666</v>
      </c>
      <c r="E19" s="708"/>
      <c r="F19" s="710">
        <f t="shared" si="2"/>
        <v>0</v>
      </c>
      <c r="G19" s="708"/>
      <c r="H19" s="708"/>
      <c r="I19" s="708"/>
      <c r="J19" s="708"/>
      <c r="K19" s="708"/>
      <c r="L19" s="708"/>
      <c r="M19" s="708"/>
      <c r="N19" s="708"/>
    </row>
    <row r="20" spans="1:14" ht="15.75" thickBot="1" x14ac:dyDescent="0.3">
      <c r="A20" s="243" t="s">
        <v>823</v>
      </c>
      <c r="B20" s="244" t="s">
        <v>809</v>
      </c>
      <c r="C20" s="713">
        <f t="shared" si="1"/>
        <v>125445965.61000001</v>
      </c>
      <c r="D20" s="708">
        <v>125445965.61000001</v>
      </c>
      <c r="E20" s="708"/>
      <c r="F20" s="710">
        <f t="shared" si="2"/>
        <v>0</v>
      </c>
      <c r="G20" s="708"/>
      <c r="H20" s="708"/>
      <c r="I20" s="708"/>
      <c r="J20" s="708"/>
      <c r="K20" s="708"/>
      <c r="L20" s="708"/>
      <c r="M20" s="708"/>
      <c r="N20" s="708"/>
    </row>
    <row r="21" spans="1:14" ht="15.75" thickBot="1" x14ac:dyDescent="0.3">
      <c r="A21" s="243" t="s">
        <v>824</v>
      </c>
      <c r="B21" s="244" t="s">
        <v>811</v>
      </c>
      <c r="C21" s="713">
        <f t="shared" si="1"/>
        <v>2417788.6599999997</v>
      </c>
      <c r="D21" s="708">
        <v>2417788.6599999997</v>
      </c>
      <c r="E21" s="708"/>
      <c r="F21" s="710">
        <f t="shared" si="2"/>
        <v>0</v>
      </c>
      <c r="G21" s="708"/>
      <c r="H21" s="708"/>
      <c r="I21" s="708"/>
      <c r="J21" s="708"/>
      <c r="K21" s="708"/>
      <c r="L21" s="708"/>
      <c r="M21" s="708"/>
      <c r="N21" s="708"/>
    </row>
    <row r="22" spans="1:14" ht="15.75" thickBot="1" x14ac:dyDescent="0.3">
      <c r="A22" s="243" t="s">
        <v>825</v>
      </c>
      <c r="B22" s="244" t="s">
        <v>813</v>
      </c>
      <c r="C22" s="713">
        <f t="shared" si="1"/>
        <v>0</v>
      </c>
      <c r="D22" s="708" t="s">
        <v>1666</v>
      </c>
      <c r="E22" s="708"/>
      <c r="F22" s="710">
        <f t="shared" si="2"/>
        <v>0</v>
      </c>
      <c r="G22" s="708"/>
      <c r="H22" s="708"/>
      <c r="I22" s="708"/>
      <c r="J22" s="708"/>
      <c r="K22" s="708"/>
      <c r="L22" s="708"/>
      <c r="M22" s="708"/>
      <c r="N22" s="708"/>
    </row>
    <row r="23" spans="1:14" ht="15.75" thickBot="1" x14ac:dyDescent="0.3">
      <c r="A23" s="243" t="s">
        <v>826</v>
      </c>
      <c r="B23" s="244" t="s">
        <v>815</v>
      </c>
      <c r="C23" s="713">
        <f t="shared" si="1"/>
        <v>0</v>
      </c>
      <c r="D23" s="708" t="s">
        <v>1666</v>
      </c>
      <c r="E23" s="708"/>
      <c r="F23" s="710">
        <f t="shared" si="2"/>
        <v>0</v>
      </c>
      <c r="G23" s="708"/>
      <c r="H23" s="708"/>
      <c r="I23" s="708"/>
      <c r="J23" s="708"/>
      <c r="K23" s="708"/>
      <c r="L23" s="708"/>
      <c r="M23" s="708"/>
      <c r="N23" s="708"/>
    </row>
    <row r="24" spans="1:14" ht="15.75" thickBot="1" x14ac:dyDescent="0.3">
      <c r="A24" s="246" t="s">
        <v>827</v>
      </c>
      <c r="B24" s="242" t="s">
        <v>740</v>
      </c>
      <c r="C24" s="713">
        <f>SUM(C25:C30)</f>
        <v>1635477.3100000003</v>
      </c>
      <c r="D24" s="714"/>
      <c r="E24" s="714"/>
      <c r="F24" s="710">
        <f>SUM(F25:F30)</f>
        <v>1241.6899999999998</v>
      </c>
      <c r="G24" s="714"/>
      <c r="H24" s="714"/>
      <c r="I24" s="714"/>
      <c r="J24" s="714"/>
      <c r="K24" s="714"/>
      <c r="L24" s="714"/>
      <c r="M24" s="714"/>
      <c r="N24" s="708"/>
    </row>
    <row r="25" spans="1:14" ht="15.75" thickBot="1" x14ac:dyDescent="0.3">
      <c r="A25" s="243" t="s">
        <v>828</v>
      </c>
      <c r="B25" s="244" t="s">
        <v>807</v>
      </c>
      <c r="C25" s="713">
        <v>0.46</v>
      </c>
      <c r="D25" s="714"/>
      <c r="E25" s="714"/>
      <c r="F25" s="710" t="s">
        <v>1666</v>
      </c>
      <c r="G25" s="714"/>
      <c r="H25" s="714"/>
      <c r="I25" s="714"/>
      <c r="J25" s="714"/>
      <c r="K25" s="714"/>
      <c r="L25" s="714"/>
      <c r="M25" s="714"/>
      <c r="N25" s="708"/>
    </row>
    <row r="26" spans="1:14" ht="15.75" thickBot="1" x14ac:dyDescent="0.3">
      <c r="A26" s="243" t="s">
        <v>829</v>
      </c>
      <c r="B26" s="244" t="s">
        <v>809</v>
      </c>
      <c r="C26" s="713">
        <v>2.8400000000000003</v>
      </c>
      <c r="D26" s="714"/>
      <c r="E26" s="714"/>
      <c r="F26" s="710" t="s">
        <v>1666</v>
      </c>
      <c r="G26" s="714"/>
      <c r="H26" s="714"/>
      <c r="I26" s="714"/>
      <c r="J26" s="714"/>
      <c r="K26" s="714"/>
      <c r="L26" s="714"/>
      <c r="M26" s="714"/>
      <c r="N26" s="708"/>
    </row>
    <row r="27" spans="1:14" ht="15.75" thickBot="1" x14ac:dyDescent="0.3">
      <c r="A27" s="243" t="s">
        <v>830</v>
      </c>
      <c r="B27" s="244" t="s">
        <v>811</v>
      </c>
      <c r="C27" s="713">
        <v>3.18</v>
      </c>
      <c r="D27" s="714"/>
      <c r="E27" s="714"/>
      <c r="F27" s="710" t="s">
        <v>1666</v>
      </c>
      <c r="G27" s="714"/>
      <c r="H27" s="714"/>
      <c r="I27" s="714"/>
      <c r="J27" s="714"/>
      <c r="K27" s="714"/>
      <c r="L27" s="714"/>
      <c r="M27" s="714"/>
      <c r="N27" s="708"/>
    </row>
    <row r="28" spans="1:14" ht="15.75" thickBot="1" x14ac:dyDescent="0.3">
      <c r="A28" s="243" t="s">
        <v>831</v>
      </c>
      <c r="B28" s="244" t="s">
        <v>813</v>
      </c>
      <c r="C28" s="713">
        <v>36350.839999999997</v>
      </c>
      <c r="D28" s="714"/>
      <c r="E28" s="714"/>
      <c r="F28" s="710" t="s">
        <v>1666</v>
      </c>
      <c r="G28" s="714"/>
      <c r="H28" s="714"/>
      <c r="I28" s="714"/>
      <c r="J28" s="714"/>
      <c r="K28" s="714"/>
      <c r="L28" s="714"/>
      <c r="M28" s="714"/>
      <c r="N28" s="708"/>
    </row>
    <row r="29" spans="1:14" ht="15.75" thickBot="1" x14ac:dyDescent="0.3">
      <c r="A29" s="243" t="s">
        <v>832</v>
      </c>
      <c r="B29" s="244" t="s">
        <v>815</v>
      </c>
      <c r="C29" s="713">
        <v>1594644.58</v>
      </c>
      <c r="D29" s="714"/>
      <c r="E29" s="714"/>
      <c r="F29" s="710">
        <v>0.09</v>
      </c>
      <c r="G29" s="714"/>
      <c r="H29" s="714"/>
      <c r="I29" s="714"/>
      <c r="J29" s="714"/>
      <c r="K29" s="714"/>
      <c r="L29" s="714"/>
      <c r="M29" s="714"/>
      <c r="N29" s="708"/>
    </row>
    <row r="30" spans="1:14" ht="15.75" thickBot="1" x14ac:dyDescent="0.3">
      <c r="A30" s="243" t="s">
        <v>833</v>
      </c>
      <c r="B30" s="244" t="s">
        <v>819</v>
      </c>
      <c r="C30" s="713">
        <v>4475.410000000049</v>
      </c>
      <c r="D30" s="714"/>
      <c r="E30" s="714"/>
      <c r="F30" s="710">
        <v>1241.5999999999999</v>
      </c>
      <c r="G30" s="714"/>
      <c r="H30" s="714"/>
      <c r="I30" s="714"/>
      <c r="J30" s="714"/>
      <c r="K30" s="714"/>
      <c r="L30" s="714"/>
      <c r="M30" s="714"/>
      <c r="N30" s="708"/>
    </row>
    <row r="31" spans="1:14" ht="15.75" thickBot="1" x14ac:dyDescent="0.3">
      <c r="A31" s="248" t="s">
        <v>834</v>
      </c>
      <c r="B31" s="247" t="s">
        <v>45</v>
      </c>
      <c r="C31" s="713">
        <f>SUM(C9,C10,C18,C24)</f>
        <v>2871000248.9099989</v>
      </c>
      <c r="D31" s="708">
        <f t="shared" ref="D31:N31" si="4">SUM(D9,D10,D18,D24)</f>
        <v>2868088146.599999</v>
      </c>
      <c r="E31" s="708">
        <f t="shared" si="4"/>
        <v>1276625</v>
      </c>
      <c r="F31" s="708">
        <f t="shared" si="4"/>
        <v>15965032.459999997</v>
      </c>
      <c r="G31" s="708">
        <f t="shared" si="4"/>
        <v>14093694.149999999</v>
      </c>
      <c r="H31" s="708">
        <f t="shared" si="4"/>
        <v>0</v>
      </c>
      <c r="I31" s="708">
        <f t="shared" si="4"/>
        <v>1870096.6199999999</v>
      </c>
      <c r="J31" s="708">
        <f t="shared" si="4"/>
        <v>0</v>
      </c>
      <c r="K31" s="708">
        <f t="shared" si="4"/>
        <v>0</v>
      </c>
      <c r="L31" s="708">
        <f t="shared" si="4"/>
        <v>0</v>
      </c>
      <c r="M31" s="708">
        <f t="shared" si="4"/>
        <v>0</v>
      </c>
      <c r="N31" s="708">
        <f t="shared" si="4"/>
        <v>0</v>
      </c>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89" fitToHeight="0" orientation="landscape" r:id="rId1"/>
  <headerFooter>
    <oddHeader>&amp;CEN
Annex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3E8F8-3820-4578-81D8-47AF8C0C5220}">
  <sheetPr codeName="Sheet48"/>
  <dimension ref="B2:M24"/>
  <sheetViews>
    <sheetView showGridLines="0" zoomScaleNormal="100" workbookViewId="0">
      <selection activeCell="X9" sqref="X9"/>
    </sheetView>
    <sheetView workbookViewId="1"/>
  </sheetViews>
  <sheetFormatPr defaultRowHeight="15" x14ac:dyDescent="0.25"/>
  <cols>
    <col min="1" max="1" width="9.140625" style="1"/>
    <col min="2" max="2" width="4.28515625" style="1" customWidth="1"/>
    <col min="3" max="3" width="14.7109375" style="1" customWidth="1"/>
    <col min="4" max="7" width="9.140625" style="1"/>
    <col min="8" max="8" width="12.42578125" style="1" customWidth="1"/>
    <col min="9" max="9" width="16" style="1" customWidth="1"/>
    <col min="10" max="10" width="10.85546875" style="1" customWidth="1"/>
    <col min="11" max="11" width="6.7109375" style="1" customWidth="1"/>
    <col min="12" max="12" width="9.140625" style="1"/>
    <col min="13" max="13" width="9.5703125" style="1" bestFit="1" customWidth="1"/>
    <col min="14" max="16384" width="9.140625" style="1"/>
  </cols>
  <sheetData>
    <row r="2" spans="2:13" x14ac:dyDescent="0.25">
      <c r="B2" s="231" t="s">
        <v>880</v>
      </c>
    </row>
    <row r="3" spans="2:13" ht="15.75" x14ac:dyDescent="0.25">
      <c r="B3" s="191"/>
      <c r="C3" s="232"/>
      <c r="D3" s="232"/>
      <c r="E3" s="232"/>
      <c r="H3" s="232"/>
      <c r="I3" s="232"/>
      <c r="J3" s="95"/>
      <c r="K3" s="232"/>
    </row>
    <row r="4" spans="2:13" ht="16.5" thickBot="1" x14ac:dyDescent="0.3">
      <c r="B4" s="191"/>
      <c r="C4" s="232"/>
      <c r="D4" s="232"/>
      <c r="E4" s="232"/>
      <c r="F4" s="1014"/>
      <c r="G4" s="1014"/>
      <c r="H4" s="232"/>
      <c r="I4" s="232"/>
      <c r="J4" s="95"/>
      <c r="K4" s="232"/>
    </row>
    <row r="5" spans="2:13" ht="16.5" thickBot="1" x14ac:dyDescent="0.3">
      <c r="B5" s="233"/>
      <c r="C5" s="233"/>
      <c r="D5" s="234" t="s">
        <v>7</v>
      </c>
      <c r="E5" s="235" t="s">
        <v>8</v>
      </c>
      <c r="F5" s="235" t="s">
        <v>9</v>
      </c>
      <c r="G5" s="235" t="s">
        <v>46</v>
      </c>
      <c r="H5" s="235" t="s">
        <v>47</v>
      </c>
      <c r="I5" s="235" t="s">
        <v>881</v>
      </c>
      <c r="J5" s="996" t="s">
        <v>157</v>
      </c>
      <c r="K5" s="1019"/>
    </row>
    <row r="6" spans="2:13" ht="84" customHeight="1" thickBot="1" x14ac:dyDescent="0.3">
      <c r="B6" s="233"/>
      <c r="C6" s="233"/>
      <c r="D6" s="1002" t="s">
        <v>882</v>
      </c>
      <c r="E6" s="1003"/>
      <c r="F6" s="1003"/>
      <c r="G6" s="1004"/>
      <c r="H6" s="1016" t="s">
        <v>883</v>
      </c>
      <c r="I6" s="1006" t="s">
        <v>884</v>
      </c>
      <c r="J6" s="1002" t="s">
        <v>885</v>
      </c>
      <c r="K6" s="1016"/>
    </row>
    <row r="7" spans="2:13" ht="34.5" customHeight="1" thickBot="1" x14ac:dyDescent="0.3">
      <c r="B7" s="280"/>
      <c r="C7" s="280"/>
      <c r="D7" s="281"/>
      <c r="E7" s="1002" t="s">
        <v>886</v>
      </c>
      <c r="F7" s="1016"/>
      <c r="G7" s="1041" t="s">
        <v>887</v>
      </c>
      <c r="H7" s="1039"/>
      <c r="I7" s="1029"/>
      <c r="J7" s="1040"/>
      <c r="K7" s="1039"/>
    </row>
    <row r="8" spans="2:13" ht="15.75" x14ac:dyDescent="0.25">
      <c r="B8" s="233"/>
      <c r="C8" s="233"/>
      <c r="D8" s="281"/>
      <c r="E8" s="1044"/>
      <c r="F8" s="1006" t="s">
        <v>863</v>
      </c>
      <c r="G8" s="1042"/>
      <c r="H8" s="1046"/>
      <c r="I8" s="1029"/>
      <c r="J8" s="1040"/>
      <c r="K8" s="1039"/>
    </row>
    <row r="9" spans="2:13" ht="16.5" thickBot="1" x14ac:dyDescent="0.3">
      <c r="B9" s="233"/>
      <c r="C9" s="233"/>
      <c r="D9" s="281"/>
      <c r="E9" s="1045"/>
      <c r="F9" s="1024"/>
      <c r="G9" s="1043"/>
      <c r="H9" s="1047"/>
      <c r="I9" s="1024"/>
      <c r="J9" s="1017"/>
      <c r="K9" s="1018"/>
    </row>
    <row r="10" spans="2:13" ht="21.75" thickBot="1" x14ac:dyDescent="0.3">
      <c r="B10" s="268" t="s">
        <v>179</v>
      </c>
      <c r="C10" s="282" t="s">
        <v>739</v>
      </c>
      <c r="D10" s="728">
        <f>SUM(D11:D16)</f>
        <v>15963790.77</v>
      </c>
      <c r="E10" s="729">
        <f t="shared" ref="E10:G10" si="0">SUM(E11:E16)</f>
        <v>15963790.77</v>
      </c>
      <c r="F10" s="728">
        <f t="shared" si="0"/>
        <v>12586046.73</v>
      </c>
      <c r="G10" s="728">
        <f t="shared" si="0"/>
        <v>15963790.77</v>
      </c>
      <c r="H10" s="728">
        <f>SUM(H11:H16)</f>
        <v>-2132623.7100000004</v>
      </c>
      <c r="I10" s="730"/>
      <c r="J10" s="1048"/>
      <c r="K10" s="1049"/>
      <c r="M10" s="715"/>
    </row>
    <row r="11" spans="2:13" ht="15.75" thickBot="1" x14ac:dyDescent="0.3">
      <c r="B11" s="243" t="s">
        <v>181</v>
      </c>
      <c r="C11" s="283" t="s">
        <v>1727</v>
      </c>
      <c r="D11" s="704">
        <f>E11</f>
        <v>15688249.01</v>
      </c>
      <c r="E11" s="704">
        <f>14428073.6+1260175.41</f>
        <v>15688249.01</v>
      </c>
      <c r="F11" s="704">
        <v>12310504.970000001</v>
      </c>
      <c r="G11" s="704">
        <f>D11</f>
        <v>15688249.01</v>
      </c>
      <c r="H11" s="704">
        <f>-1454443.59-650953.27</f>
        <v>-2105396.8600000003</v>
      </c>
      <c r="I11" s="731"/>
      <c r="J11" s="1037"/>
      <c r="K11" s="1038"/>
    </row>
    <row r="12" spans="2:13" ht="15.75" thickBot="1" x14ac:dyDescent="0.3">
      <c r="B12" s="243" t="s">
        <v>808</v>
      </c>
      <c r="C12" s="283" t="s">
        <v>1728</v>
      </c>
      <c r="D12" s="704">
        <f t="shared" ref="D12:D16" si="1">E12</f>
        <v>197099.18000000002</v>
      </c>
      <c r="E12" s="704">
        <v>197099.18000000002</v>
      </c>
      <c r="F12" s="704">
        <v>197099.18000000002</v>
      </c>
      <c r="G12" s="704">
        <v>197099.18000000002</v>
      </c>
      <c r="H12" s="704">
        <v>-5900.66</v>
      </c>
      <c r="I12" s="731"/>
      <c r="J12" s="1037"/>
      <c r="K12" s="1038"/>
    </row>
    <row r="13" spans="2:13" ht="15.75" thickBot="1" x14ac:dyDescent="0.3">
      <c r="B13" s="243" t="s">
        <v>810</v>
      </c>
      <c r="C13" s="283" t="s">
        <v>1729</v>
      </c>
      <c r="D13" s="704">
        <f t="shared" si="1"/>
        <v>58609.630000000005</v>
      </c>
      <c r="E13" s="704">
        <v>58609.630000000005</v>
      </c>
      <c r="F13" s="704">
        <v>58609.630000000005</v>
      </c>
      <c r="G13" s="704">
        <v>58609.630000000005</v>
      </c>
      <c r="H13" s="704">
        <v>-1755.43</v>
      </c>
      <c r="I13" s="731"/>
      <c r="J13" s="1037"/>
      <c r="K13" s="1038"/>
    </row>
    <row r="14" spans="2:13" ht="15.75" thickBot="1" x14ac:dyDescent="0.3">
      <c r="B14" s="243" t="s">
        <v>812</v>
      </c>
      <c r="C14" s="283" t="s">
        <v>1730</v>
      </c>
      <c r="D14" s="704">
        <f t="shared" si="1"/>
        <v>19832.949999999997</v>
      </c>
      <c r="E14" s="704">
        <v>19832.949999999997</v>
      </c>
      <c r="F14" s="704">
        <f>E14</f>
        <v>19832.949999999997</v>
      </c>
      <c r="G14" s="704">
        <v>19832.949999999997</v>
      </c>
      <c r="H14" s="704">
        <v>-19570.759999999998</v>
      </c>
      <c r="I14" s="731"/>
      <c r="J14" s="1037"/>
      <c r="K14" s="1038"/>
    </row>
    <row r="15" spans="2:13" ht="15.75" thickBot="1" x14ac:dyDescent="0.3">
      <c r="B15" s="243" t="s">
        <v>814</v>
      </c>
      <c r="C15" s="283" t="s">
        <v>891</v>
      </c>
      <c r="D15" s="704">
        <f t="shared" si="1"/>
        <v>0</v>
      </c>
      <c r="E15" s="704"/>
      <c r="F15" s="704"/>
      <c r="G15" s="704"/>
      <c r="H15" s="704"/>
      <c r="I15" s="731"/>
      <c r="J15" s="1037"/>
      <c r="K15" s="1038"/>
    </row>
    <row r="16" spans="2:13" ht="15.75" thickBot="1" x14ac:dyDescent="0.3">
      <c r="B16" s="243" t="s">
        <v>816</v>
      </c>
      <c r="C16" s="283" t="s">
        <v>892</v>
      </c>
      <c r="D16" s="704">
        <f t="shared" si="1"/>
        <v>0</v>
      </c>
      <c r="E16" s="704"/>
      <c r="F16" s="704"/>
      <c r="G16" s="704"/>
      <c r="H16" s="704"/>
      <c r="I16" s="731"/>
      <c r="J16" s="1037"/>
      <c r="K16" s="1038"/>
    </row>
    <row r="17" spans="2:11" ht="21.75" thickBot="1" x14ac:dyDescent="0.3">
      <c r="B17" s="243" t="s">
        <v>818</v>
      </c>
      <c r="C17" s="247" t="s">
        <v>740</v>
      </c>
      <c r="D17" s="732">
        <f>SUM(D18:D23)</f>
        <v>230589.36000000002</v>
      </c>
      <c r="E17" s="732">
        <f t="shared" ref="E17" si="2">SUM(E18:E23)</f>
        <v>230589.36000000002</v>
      </c>
      <c r="F17" s="732">
        <f t="shared" ref="F17" si="3">SUM(F18:F23)</f>
        <v>0</v>
      </c>
      <c r="G17" s="733"/>
      <c r="H17" s="733"/>
      <c r="I17" s="729">
        <f>SUM(I18:I23)</f>
        <v>-1241.6899999999998</v>
      </c>
      <c r="J17" s="1033"/>
      <c r="K17" s="1034"/>
    </row>
    <row r="18" spans="2:11" ht="15.75" thickBot="1" x14ac:dyDescent="0.3">
      <c r="B18" s="246" t="s">
        <v>820</v>
      </c>
      <c r="C18" s="283" t="s">
        <v>1727</v>
      </c>
      <c r="D18" s="704">
        <f t="shared" ref="D18:D23" si="4">E18</f>
        <v>230589.36000000002</v>
      </c>
      <c r="E18" s="704">
        <v>230589.36000000002</v>
      </c>
      <c r="F18" s="704"/>
      <c r="G18" s="734"/>
      <c r="H18" s="734"/>
      <c r="I18" s="704">
        <v>-1241.6899999999998</v>
      </c>
      <c r="J18" s="1033"/>
      <c r="K18" s="1034"/>
    </row>
    <row r="19" spans="2:11" ht="15.75" thickBot="1" x14ac:dyDescent="0.3">
      <c r="B19" s="243" t="s">
        <v>822</v>
      </c>
      <c r="C19" s="283" t="s">
        <v>888</v>
      </c>
      <c r="D19" s="704">
        <f t="shared" si="4"/>
        <v>0</v>
      </c>
      <c r="E19" s="704"/>
      <c r="F19" s="704"/>
      <c r="G19" s="734"/>
      <c r="H19" s="734"/>
      <c r="I19" s="704"/>
      <c r="J19" s="1033"/>
      <c r="K19" s="1034"/>
    </row>
    <row r="20" spans="2:11" ht="15.75" thickBot="1" x14ac:dyDescent="0.3">
      <c r="B20" s="243" t="s">
        <v>823</v>
      </c>
      <c r="C20" s="283" t="s">
        <v>889</v>
      </c>
      <c r="D20" s="704">
        <f t="shared" si="4"/>
        <v>0</v>
      </c>
      <c r="E20" s="704"/>
      <c r="F20" s="704"/>
      <c r="G20" s="734"/>
      <c r="H20" s="734"/>
      <c r="I20" s="704"/>
      <c r="J20" s="1033"/>
      <c r="K20" s="1034"/>
    </row>
    <row r="21" spans="2:11" ht="15.75" thickBot="1" x14ac:dyDescent="0.3">
      <c r="B21" s="243" t="s">
        <v>824</v>
      </c>
      <c r="C21" s="283" t="s">
        <v>890</v>
      </c>
      <c r="D21" s="704">
        <f t="shared" si="4"/>
        <v>0</v>
      </c>
      <c r="E21" s="704"/>
      <c r="F21" s="704"/>
      <c r="G21" s="734"/>
      <c r="H21" s="734"/>
      <c r="I21" s="704"/>
      <c r="J21" s="1033"/>
      <c r="K21" s="1034"/>
    </row>
    <row r="22" spans="2:11" ht="15.75" thickBot="1" x14ac:dyDescent="0.3">
      <c r="B22" s="243" t="s">
        <v>825</v>
      </c>
      <c r="C22" s="283" t="s">
        <v>891</v>
      </c>
      <c r="D22" s="704">
        <f t="shared" si="4"/>
        <v>0</v>
      </c>
      <c r="E22" s="704"/>
      <c r="F22" s="704"/>
      <c r="G22" s="734"/>
      <c r="H22" s="734"/>
      <c r="I22" s="704"/>
      <c r="J22" s="1033"/>
      <c r="K22" s="1034"/>
    </row>
    <row r="23" spans="2:11" ht="15.75" thickBot="1" x14ac:dyDescent="0.3">
      <c r="B23" s="243" t="s">
        <v>826</v>
      </c>
      <c r="C23" s="283" t="s">
        <v>892</v>
      </c>
      <c r="D23" s="704">
        <f t="shared" si="4"/>
        <v>0</v>
      </c>
      <c r="E23" s="704"/>
      <c r="F23" s="704"/>
      <c r="G23" s="734"/>
      <c r="H23" s="734"/>
      <c r="I23" s="704"/>
      <c r="J23" s="1033"/>
      <c r="K23" s="1034"/>
    </row>
    <row r="24" spans="2:11" ht="15.75" thickBot="1" x14ac:dyDescent="0.3">
      <c r="B24" s="272" t="s">
        <v>827</v>
      </c>
      <c r="C24" s="247" t="s">
        <v>45</v>
      </c>
      <c r="D24" s="704">
        <f>D10+D17</f>
        <v>16194380.129999999</v>
      </c>
      <c r="E24" s="704">
        <f t="shared" ref="E24:K24" si="5">E10+E17</f>
        <v>16194380.129999999</v>
      </c>
      <c r="F24" s="704">
        <f t="shared" si="5"/>
        <v>12586046.73</v>
      </c>
      <c r="G24" s="704">
        <f t="shared" si="5"/>
        <v>15963790.77</v>
      </c>
      <c r="H24" s="704">
        <f t="shared" si="5"/>
        <v>-2132623.7100000004</v>
      </c>
      <c r="I24" s="704">
        <f t="shared" si="5"/>
        <v>-1241.6899999999998</v>
      </c>
      <c r="J24" s="1035">
        <f t="shared" si="5"/>
        <v>0</v>
      </c>
      <c r="K24" s="1036">
        <f t="shared" si="5"/>
        <v>0</v>
      </c>
    </row>
  </sheetData>
  <mergeCells count="26">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22:K22"/>
    <mergeCell ref="J23:K23"/>
    <mergeCell ref="J24:K24"/>
    <mergeCell ref="J15:K15"/>
    <mergeCell ref="J16:K16"/>
    <mergeCell ref="J17:K17"/>
    <mergeCell ref="J18:K18"/>
    <mergeCell ref="J19:K19"/>
    <mergeCell ref="J20:K20"/>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D2CC1-50F7-4793-BDAF-B4411423D4FB}">
  <sheetPr codeName="Sheet49">
    <pageSetUpPr fitToPage="1"/>
  </sheetPr>
  <dimension ref="B2:I28"/>
  <sheetViews>
    <sheetView showGridLines="0" zoomScaleNormal="100" workbookViewId="0">
      <selection activeCell="X9" sqref="X9"/>
    </sheetView>
    <sheetView workbookViewId="1">
      <selection activeCell="B9" sqref="B9:C19"/>
    </sheetView>
  </sheetViews>
  <sheetFormatPr defaultRowHeight="15" x14ac:dyDescent="0.25"/>
  <cols>
    <col min="1" max="1" width="9.140625" style="1"/>
    <col min="2" max="2" width="4.7109375" style="1" customWidth="1"/>
    <col min="3" max="3" width="25" style="1" customWidth="1"/>
    <col min="4" max="4" width="11.42578125" style="1" bestFit="1" customWidth="1"/>
    <col min="5" max="6" width="9.140625" style="1"/>
    <col min="7" max="7" width="13" style="1" customWidth="1"/>
    <col min="8" max="8" width="12.42578125" style="1" customWidth="1"/>
    <col min="9" max="9" width="20.28515625" style="1" customWidth="1"/>
    <col min="10" max="16384" width="9.140625" style="1"/>
  </cols>
  <sheetData>
    <row r="2" spans="2:9" x14ac:dyDescent="0.25">
      <c r="B2" s="231" t="s">
        <v>893</v>
      </c>
    </row>
    <row r="3" spans="2:9" ht="16.5" thickBot="1" x14ac:dyDescent="0.3">
      <c r="B3" s="191"/>
      <c r="C3" s="232"/>
      <c r="D3" s="232"/>
      <c r="E3" s="1014"/>
      <c r="F3" s="1014"/>
      <c r="G3" s="232"/>
      <c r="H3" s="232"/>
      <c r="I3" s="232"/>
    </row>
    <row r="4" spans="2:9" ht="16.5" thickBot="1" x14ac:dyDescent="0.3">
      <c r="B4" s="233"/>
      <c r="C4" s="233"/>
      <c r="D4" s="234" t="s">
        <v>7</v>
      </c>
      <c r="E4" s="235" t="s">
        <v>8</v>
      </c>
      <c r="F4" s="235" t="s">
        <v>9</v>
      </c>
      <c r="G4" s="235" t="s">
        <v>46</v>
      </c>
      <c r="H4" s="235" t="s">
        <v>47</v>
      </c>
      <c r="I4" s="235" t="s">
        <v>156</v>
      </c>
    </row>
    <row r="5" spans="2:9" ht="19.5" customHeight="1" thickBot="1" x14ac:dyDescent="0.3">
      <c r="B5" s="233"/>
      <c r="C5" s="233"/>
      <c r="D5" s="1002" t="s">
        <v>894</v>
      </c>
      <c r="E5" s="1003"/>
      <c r="F5" s="1003"/>
      <c r="G5" s="1004"/>
      <c r="H5" s="1016" t="s">
        <v>883</v>
      </c>
      <c r="I5" s="1006" t="s">
        <v>885</v>
      </c>
    </row>
    <row r="6" spans="2:9" ht="49.5" customHeight="1" thickBot="1" x14ac:dyDescent="0.3">
      <c r="B6" s="280"/>
      <c r="C6" s="280"/>
      <c r="D6" s="284"/>
      <c r="E6" s="1002" t="s">
        <v>886</v>
      </c>
      <c r="F6" s="1016"/>
      <c r="G6" s="239" t="s">
        <v>895</v>
      </c>
      <c r="H6" s="1039"/>
      <c r="I6" s="1029"/>
    </row>
    <row r="7" spans="2:9" ht="15.75" x14ac:dyDescent="0.25">
      <c r="B7" s="233"/>
      <c r="C7" s="233"/>
      <c r="D7" s="281"/>
      <c r="E7" s="1053"/>
      <c r="F7" s="1006" t="s">
        <v>863</v>
      </c>
      <c r="G7" s="1053"/>
      <c r="H7" s="1039"/>
      <c r="I7" s="1029"/>
    </row>
    <row r="8" spans="2:9" ht="16.5" thickBot="1" x14ac:dyDescent="0.3">
      <c r="B8" s="233"/>
      <c r="C8" s="233"/>
      <c r="D8" s="285"/>
      <c r="E8" s="1054"/>
      <c r="F8" s="1024"/>
      <c r="G8" s="1055"/>
      <c r="H8" s="1052"/>
      <c r="I8" s="1007"/>
    </row>
    <row r="9" spans="2:9" ht="15.75" thickBot="1" x14ac:dyDescent="0.3">
      <c r="B9" s="240" t="s">
        <v>179</v>
      </c>
      <c r="C9" s="241" t="s">
        <v>896</v>
      </c>
      <c r="D9" s="704">
        <v>68673754.88000001</v>
      </c>
      <c r="E9" s="704">
        <v>21435.23</v>
      </c>
      <c r="F9" s="704" t="s">
        <v>1666</v>
      </c>
      <c r="G9" s="704">
        <f>D9</f>
        <v>68673754.88000001</v>
      </c>
      <c r="H9" s="704">
        <v>-214378.11999999994</v>
      </c>
      <c r="I9" s="717"/>
    </row>
    <row r="10" spans="2:9" ht="15.75" thickBot="1" x14ac:dyDescent="0.3">
      <c r="B10" s="286" t="s">
        <v>181</v>
      </c>
      <c r="C10" s="242" t="s">
        <v>897</v>
      </c>
      <c r="D10" s="717">
        <v>2037194.0200000007</v>
      </c>
      <c r="E10" s="717" t="s">
        <v>1666</v>
      </c>
      <c r="F10" s="717" t="s">
        <v>1666</v>
      </c>
      <c r="G10" s="717">
        <f t="shared" ref="G10:G27" si="0">D10</f>
        <v>2037194.0200000007</v>
      </c>
      <c r="H10" s="717">
        <v>-18494.289999999997</v>
      </c>
      <c r="I10" s="717"/>
    </row>
    <row r="11" spans="2:9" ht="15.75" thickBot="1" x14ac:dyDescent="0.3">
      <c r="B11" s="286" t="s">
        <v>808</v>
      </c>
      <c r="C11" s="242" t="s">
        <v>898</v>
      </c>
      <c r="D11" s="717">
        <v>152558948.83000013</v>
      </c>
      <c r="E11" s="717">
        <v>254710.6</v>
      </c>
      <c r="F11" s="717">
        <v>61135.740000000005</v>
      </c>
      <c r="G11" s="717">
        <f t="shared" si="0"/>
        <v>152558948.83000013</v>
      </c>
      <c r="H11" s="717">
        <v>-914227.87000000069</v>
      </c>
      <c r="I11" s="717"/>
    </row>
    <row r="12" spans="2:9" ht="21.75" thickBot="1" x14ac:dyDescent="0.3">
      <c r="B12" s="286" t="s">
        <v>810</v>
      </c>
      <c r="C12" s="242" t="s">
        <v>899</v>
      </c>
      <c r="D12" s="717">
        <v>58871382</v>
      </c>
      <c r="E12" s="717" t="s">
        <v>1666</v>
      </c>
      <c r="F12" s="717" t="s">
        <v>1666</v>
      </c>
      <c r="G12" s="717">
        <f t="shared" si="0"/>
        <v>58871382</v>
      </c>
      <c r="H12" s="717">
        <v>-626881.04</v>
      </c>
      <c r="I12" s="717"/>
    </row>
    <row r="13" spans="2:9" ht="15.75" thickBot="1" x14ac:dyDescent="0.3">
      <c r="B13" s="286" t="s">
        <v>812</v>
      </c>
      <c r="C13" s="242" t="s">
        <v>900</v>
      </c>
      <c r="D13" s="717">
        <v>23745590.389999997</v>
      </c>
      <c r="E13" s="717" t="s">
        <v>1666</v>
      </c>
      <c r="F13" s="717" t="s">
        <v>1666</v>
      </c>
      <c r="G13" s="717">
        <f t="shared" si="0"/>
        <v>23745590.389999997</v>
      </c>
      <c r="H13" s="717">
        <v>-240239.96</v>
      </c>
      <c r="I13" s="717"/>
    </row>
    <row r="14" spans="2:9" ht="15.75" thickBot="1" x14ac:dyDescent="0.3">
      <c r="B14" s="286" t="s">
        <v>814</v>
      </c>
      <c r="C14" s="242" t="s">
        <v>901</v>
      </c>
      <c r="D14" s="717">
        <v>84782074.990000024</v>
      </c>
      <c r="E14" s="717">
        <v>472810.43999999994</v>
      </c>
      <c r="F14" s="717">
        <v>63557.080000000009</v>
      </c>
      <c r="G14" s="717">
        <f t="shared" si="0"/>
        <v>84782074.990000024</v>
      </c>
      <c r="H14" s="717">
        <v>-1775791.349999998</v>
      </c>
      <c r="I14" s="717"/>
    </row>
    <row r="15" spans="2:9" ht="15.75" thickBot="1" x14ac:dyDescent="0.3">
      <c r="B15" s="286" t="s">
        <v>816</v>
      </c>
      <c r="C15" s="242" t="s">
        <v>902</v>
      </c>
      <c r="D15" s="717">
        <v>132105766.88000004</v>
      </c>
      <c r="E15" s="717">
        <v>848478.42</v>
      </c>
      <c r="F15" s="717">
        <v>19049.28</v>
      </c>
      <c r="G15" s="717">
        <f t="shared" si="0"/>
        <v>132105766.88000004</v>
      </c>
      <c r="H15" s="717">
        <v>-486344.83999999968</v>
      </c>
      <c r="I15" s="717"/>
    </row>
    <row r="16" spans="2:9" ht="15.75" thickBot="1" x14ac:dyDescent="0.3">
      <c r="B16" s="286" t="s">
        <v>818</v>
      </c>
      <c r="C16" s="242" t="s">
        <v>903</v>
      </c>
      <c r="D16" s="717">
        <v>28886624.000000037</v>
      </c>
      <c r="E16" s="717">
        <v>100797.81</v>
      </c>
      <c r="F16" s="717">
        <v>3124.0400000000004</v>
      </c>
      <c r="G16" s="717">
        <f t="shared" si="0"/>
        <v>28886624.000000037</v>
      </c>
      <c r="H16" s="717">
        <v>-135896.45000000001</v>
      </c>
      <c r="I16" s="717"/>
    </row>
    <row r="17" spans="2:9" ht="21.75" thickBot="1" x14ac:dyDescent="0.3">
      <c r="B17" s="246" t="s">
        <v>820</v>
      </c>
      <c r="C17" s="242" t="s">
        <v>904</v>
      </c>
      <c r="D17" s="717">
        <v>30709521.459999993</v>
      </c>
      <c r="E17" s="717">
        <v>148884.87</v>
      </c>
      <c r="F17" s="717">
        <v>18889.04</v>
      </c>
      <c r="G17" s="717">
        <f t="shared" si="0"/>
        <v>30709521.459999993</v>
      </c>
      <c r="H17" s="717">
        <v>-2034918.6900000009</v>
      </c>
      <c r="I17" s="717"/>
    </row>
    <row r="18" spans="2:9" ht="21.75" thickBot="1" x14ac:dyDescent="0.3">
      <c r="B18" s="286" t="s">
        <v>822</v>
      </c>
      <c r="C18" s="242" t="s">
        <v>905</v>
      </c>
      <c r="D18" s="717">
        <v>10901004.259999994</v>
      </c>
      <c r="E18" s="717">
        <v>8482.34</v>
      </c>
      <c r="F18" s="717">
        <v>2152.34</v>
      </c>
      <c r="G18" s="717">
        <f t="shared" si="0"/>
        <v>10901004.259999994</v>
      </c>
      <c r="H18" s="717">
        <v>-24131.94999999999</v>
      </c>
      <c r="I18" s="717"/>
    </row>
    <row r="19" spans="2:9" ht="21.75" thickBot="1" x14ac:dyDescent="0.3">
      <c r="B19" s="286" t="s">
        <v>823</v>
      </c>
      <c r="C19" s="242" t="s">
        <v>906</v>
      </c>
      <c r="D19" s="717" t="s">
        <v>1666</v>
      </c>
      <c r="E19" s="1050" t="s">
        <v>1666</v>
      </c>
      <c r="F19" s="1051" t="s">
        <v>1666</v>
      </c>
      <c r="G19" s="717" t="str">
        <f t="shared" si="0"/>
        <v/>
      </c>
      <c r="H19" s="717" t="s">
        <v>1666</v>
      </c>
      <c r="I19" s="717"/>
    </row>
    <row r="20" spans="2:9" ht="15.75" thickBot="1" x14ac:dyDescent="0.3">
      <c r="B20" s="286" t="s">
        <v>824</v>
      </c>
      <c r="C20" s="242" t="s">
        <v>907</v>
      </c>
      <c r="D20" s="717">
        <v>657583952.79999912</v>
      </c>
      <c r="E20" s="717">
        <v>1995047.92</v>
      </c>
      <c r="F20" s="717">
        <v>444386.67000000004</v>
      </c>
      <c r="G20" s="717">
        <f t="shared" si="0"/>
        <v>657583952.79999912</v>
      </c>
      <c r="H20" s="717">
        <v>-3260383.4599999972</v>
      </c>
      <c r="I20" s="717"/>
    </row>
    <row r="21" spans="2:9" ht="21.75" thickBot="1" x14ac:dyDescent="0.3">
      <c r="B21" s="286" t="s">
        <v>825</v>
      </c>
      <c r="C21" s="242" t="s">
        <v>908</v>
      </c>
      <c r="D21" s="717">
        <v>44887565.390000001</v>
      </c>
      <c r="E21" s="717">
        <v>481529.63999999996</v>
      </c>
      <c r="F21" s="717" t="s">
        <v>1666</v>
      </c>
      <c r="G21" s="717">
        <f t="shared" si="0"/>
        <v>44887565.390000001</v>
      </c>
      <c r="H21" s="717">
        <v>-218777.73000000004</v>
      </c>
      <c r="I21" s="717"/>
    </row>
    <row r="22" spans="2:9" ht="21.75" thickBot="1" x14ac:dyDescent="0.3">
      <c r="B22" s="286" t="s">
        <v>826</v>
      </c>
      <c r="C22" s="242" t="s">
        <v>909</v>
      </c>
      <c r="D22" s="717">
        <v>117272208.62000003</v>
      </c>
      <c r="E22" s="717">
        <v>155252.59</v>
      </c>
      <c r="F22" s="717" t="s">
        <v>1666</v>
      </c>
      <c r="G22" s="717">
        <f t="shared" si="0"/>
        <v>117272208.62000003</v>
      </c>
      <c r="H22" s="717">
        <v>-3263622.8499999996</v>
      </c>
      <c r="I22" s="717"/>
    </row>
    <row r="23" spans="2:9" ht="32.25" thickBot="1" x14ac:dyDescent="0.3">
      <c r="B23" s="246" t="s">
        <v>827</v>
      </c>
      <c r="C23" s="242" t="s">
        <v>910</v>
      </c>
      <c r="D23" s="717">
        <v>69871.28</v>
      </c>
      <c r="E23" s="717" t="s">
        <v>1666</v>
      </c>
      <c r="F23" s="717" t="s">
        <v>1666</v>
      </c>
      <c r="G23" s="717">
        <f t="shared" si="0"/>
        <v>69871.28</v>
      </c>
      <c r="H23" s="717">
        <v>-49.97</v>
      </c>
      <c r="I23" s="717"/>
    </row>
    <row r="24" spans="2:9" ht="15.75" thickBot="1" x14ac:dyDescent="0.3">
      <c r="B24" s="286" t="s">
        <v>828</v>
      </c>
      <c r="C24" s="242" t="s">
        <v>911</v>
      </c>
      <c r="D24" s="717">
        <v>2811523.78</v>
      </c>
      <c r="E24" s="717">
        <v>30818.82</v>
      </c>
      <c r="F24" s="717">
        <v>30818.82</v>
      </c>
      <c r="G24" s="717">
        <f t="shared" si="0"/>
        <v>2811523.78</v>
      </c>
      <c r="H24" s="717">
        <v>-13993.180000000004</v>
      </c>
      <c r="I24" s="717"/>
    </row>
    <row r="25" spans="2:9" ht="21.75" thickBot="1" x14ac:dyDescent="0.3">
      <c r="B25" s="286" t="s">
        <v>829</v>
      </c>
      <c r="C25" s="242" t="s">
        <v>912</v>
      </c>
      <c r="D25" s="717">
        <v>12219212.950000007</v>
      </c>
      <c r="E25" s="717">
        <v>2634.75</v>
      </c>
      <c r="F25" s="717">
        <v>912.13</v>
      </c>
      <c r="G25" s="717">
        <f t="shared" si="0"/>
        <v>12219212.950000007</v>
      </c>
      <c r="H25" s="717">
        <v>-69612.090000000011</v>
      </c>
      <c r="I25" s="717"/>
    </row>
    <row r="26" spans="2:9" ht="21.75" thickBot="1" x14ac:dyDescent="0.3">
      <c r="B26" s="286" t="s">
        <v>830</v>
      </c>
      <c r="C26" s="242" t="s">
        <v>913</v>
      </c>
      <c r="D26" s="717">
        <v>47288349.559999987</v>
      </c>
      <c r="E26" s="717">
        <v>63586.68</v>
      </c>
      <c r="F26" s="717" t="s">
        <v>1666</v>
      </c>
      <c r="G26" s="717">
        <f t="shared" si="0"/>
        <v>47288349.559999987</v>
      </c>
      <c r="H26" s="717">
        <v>-2921031.3099999996</v>
      </c>
      <c r="I26" s="717"/>
    </row>
    <row r="27" spans="2:9" ht="15.75" thickBot="1" x14ac:dyDescent="0.3">
      <c r="B27" s="286" t="s">
        <v>831</v>
      </c>
      <c r="C27" s="242" t="s">
        <v>914</v>
      </c>
      <c r="D27" s="717">
        <v>17127221.560000006</v>
      </c>
      <c r="E27" s="717">
        <v>37523.96</v>
      </c>
      <c r="F27" s="717" t="s">
        <v>1666</v>
      </c>
      <c r="G27" s="717">
        <f t="shared" si="0"/>
        <v>17127221.560000006</v>
      </c>
      <c r="H27" s="717">
        <v>-63052.180000000008</v>
      </c>
      <c r="I27" s="717"/>
    </row>
    <row r="28" spans="2:9" ht="15.75" thickBot="1" x14ac:dyDescent="0.3">
      <c r="B28" s="287" t="s">
        <v>832</v>
      </c>
      <c r="C28" s="247" t="s">
        <v>45</v>
      </c>
      <c r="D28" s="705">
        <f>SUM(D9:D27)</f>
        <v>1492531767.6499994</v>
      </c>
      <c r="E28" s="705">
        <f t="shared" ref="E28:I28" si="1">SUM(E9:E27)</f>
        <v>4621994.0699999994</v>
      </c>
      <c r="F28" s="705">
        <f t="shared" si="1"/>
        <v>644025.14</v>
      </c>
      <c r="G28" s="705">
        <f t="shared" si="1"/>
        <v>1492531767.6499994</v>
      </c>
      <c r="H28" s="705">
        <f t="shared" si="1"/>
        <v>-16281827.329999994</v>
      </c>
      <c r="I28" s="705">
        <f t="shared" si="1"/>
        <v>0</v>
      </c>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&amp;CEN
Annex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E800-F0ED-4BDA-B294-41F98B7F9A6D}">
  <sheetPr codeName="Sheet5"/>
  <dimension ref="A2:D7"/>
  <sheetViews>
    <sheetView showGridLines="0" zoomScaleNormal="100" workbookViewId="0">
      <selection activeCell="X9" sqref="X9"/>
    </sheetView>
    <sheetView workbookViewId="1"/>
  </sheetViews>
  <sheetFormatPr defaultRowHeight="15" x14ac:dyDescent="0.25"/>
  <cols>
    <col min="1" max="1" width="4.5703125" style="1" customWidth="1"/>
    <col min="2" max="2" width="68.140625" style="1" customWidth="1"/>
    <col min="3" max="3" width="21.140625" style="1" customWidth="1"/>
    <col min="4" max="4" width="32.140625" style="1" customWidth="1"/>
    <col min="5" max="16384" width="9.140625" style="1"/>
  </cols>
  <sheetData>
    <row r="2" spans="1:4" x14ac:dyDescent="0.25">
      <c r="A2" s="13" t="s">
        <v>2</v>
      </c>
    </row>
    <row r="5" spans="1:4" x14ac:dyDescent="0.25">
      <c r="B5" s="29"/>
      <c r="C5" s="20" t="s">
        <v>7</v>
      </c>
      <c r="D5" s="20" t="s">
        <v>8</v>
      </c>
    </row>
    <row r="6" spans="1:4" x14ac:dyDescent="0.25">
      <c r="B6" s="29"/>
      <c r="C6" s="20" t="s">
        <v>106</v>
      </c>
      <c r="D6" s="20" t="s">
        <v>107</v>
      </c>
    </row>
    <row r="7" spans="1:4" ht="30" x14ac:dyDescent="0.25">
      <c r="A7" s="20">
        <v>1</v>
      </c>
      <c r="B7" s="30" t="s">
        <v>108</v>
      </c>
      <c r="C7" s="20"/>
      <c r="D7" s="20"/>
    </row>
  </sheetData>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7F8AF-AAB0-4BF9-8D45-F4D5AF7CB3A9}">
  <sheetPr codeName="Sheet50"/>
  <dimension ref="A2:N22"/>
  <sheetViews>
    <sheetView showGridLines="0" zoomScaleNormal="100" workbookViewId="0">
      <selection activeCell="X9" sqref="X9"/>
    </sheetView>
    <sheetView workbookViewId="1"/>
  </sheetViews>
  <sheetFormatPr defaultRowHeight="15" x14ac:dyDescent="0.25"/>
  <cols>
    <col min="1" max="1" width="4.42578125" style="1" customWidth="1"/>
    <col min="2" max="2" width="25.85546875" style="1" customWidth="1"/>
    <col min="3" max="14" width="11.140625" style="715" customWidth="1"/>
    <col min="15" max="16384" width="9.140625" style="1"/>
  </cols>
  <sheetData>
    <row r="2" spans="1:14" x14ac:dyDescent="0.25">
      <c r="A2" s="231" t="s">
        <v>777</v>
      </c>
    </row>
    <row r="3" spans="1:14" ht="16.5" thickBot="1" x14ac:dyDescent="0.3">
      <c r="A3" s="191"/>
      <c r="B3" s="232"/>
      <c r="C3" s="802"/>
      <c r="D3" s="802"/>
      <c r="E3" s="802"/>
      <c r="F3" s="802"/>
      <c r="G3" s="802"/>
      <c r="H3" s="802"/>
      <c r="I3" s="802"/>
      <c r="J3" s="802"/>
      <c r="K3" s="802"/>
      <c r="L3" s="802"/>
      <c r="M3" s="802"/>
      <c r="N3" s="802"/>
    </row>
    <row r="4" spans="1:14" ht="16.5" thickBot="1" x14ac:dyDescent="0.3">
      <c r="A4" s="191"/>
      <c r="B4" s="288"/>
      <c r="C4" s="803" t="s">
        <v>7</v>
      </c>
      <c r="D4" s="804" t="s">
        <v>8</v>
      </c>
      <c r="E4" s="804" t="s">
        <v>9</v>
      </c>
      <c r="F4" s="804" t="s">
        <v>46</v>
      </c>
      <c r="G4" s="804" t="s">
        <v>47</v>
      </c>
      <c r="H4" s="804" t="s">
        <v>156</v>
      </c>
      <c r="I4" s="804" t="s">
        <v>157</v>
      </c>
      <c r="J4" s="804" t="s">
        <v>158</v>
      </c>
      <c r="K4" s="804" t="s">
        <v>159</v>
      </c>
      <c r="L4" s="804" t="s">
        <v>160</v>
      </c>
      <c r="M4" s="804" t="s">
        <v>161</v>
      </c>
      <c r="N4" s="804" t="s">
        <v>162</v>
      </c>
    </row>
    <row r="5" spans="1:14" ht="21" customHeight="1" thickBot="1" x14ac:dyDescent="0.3">
      <c r="A5" s="233"/>
      <c r="B5" s="233"/>
      <c r="C5" s="805" t="s">
        <v>806</v>
      </c>
      <c r="D5" s="806"/>
      <c r="E5" s="806"/>
      <c r="F5" s="806"/>
      <c r="G5" s="806"/>
      <c r="H5" s="806"/>
      <c r="I5" s="806"/>
      <c r="J5" s="806"/>
      <c r="K5" s="806"/>
      <c r="L5" s="806"/>
      <c r="M5" s="806"/>
      <c r="N5" s="807"/>
    </row>
    <row r="6" spans="1:14" ht="23.25" customHeight="1" thickBot="1" x14ac:dyDescent="0.3">
      <c r="A6" s="233"/>
      <c r="B6" s="233"/>
      <c r="C6" s="808"/>
      <c r="D6" s="809" t="s">
        <v>915</v>
      </c>
      <c r="E6" s="810"/>
      <c r="F6" s="809" t="s">
        <v>916</v>
      </c>
      <c r="G6" s="811"/>
      <c r="H6" s="811"/>
      <c r="I6" s="811"/>
      <c r="J6" s="811"/>
      <c r="K6" s="811"/>
      <c r="L6" s="811"/>
      <c r="M6" s="811"/>
      <c r="N6" s="812"/>
    </row>
    <row r="7" spans="1:14" ht="19.5" customHeight="1" thickBot="1" x14ac:dyDescent="0.3">
      <c r="A7" s="233"/>
      <c r="B7" s="233"/>
      <c r="C7" s="808"/>
      <c r="D7" s="808"/>
      <c r="E7" s="813"/>
      <c r="F7" s="808"/>
      <c r="G7" s="1056" t="s">
        <v>872</v>
      </c>
      <c r="H7" s="1058" t="s">
        <v>917</v>
      </c>
      <c r="I7" s="1059"/>
      <c r="J7" s="1059"/>
      <c r="K7" s="1059"/>
      <c r="L7" s="1059"/>
      <c r="M7" s="1059"/>
      <c r="N7" s="1060"/>
    </row>
    <row r="8" spans="1:14" ht="63.75" customHeight="1" thickBot="1" x14ac:dyDescent="0.3">
      <c r="A8" s="233"/>
      <c r="B8" s="233"/>
      <c r="C8" s="808"/>
      <c r="D8" s="808"/>
      <c r="E8" s="814" t="s">
        <v>918</v>
      </c>
      <c r="F8" s="815"/>
      <c r="G8" s="1057"/>
      <c r="H8" s="816"/>
      <c r="I8" s="817" t="s">
        <v>919</v>
      </c>
      <c r="J8" s="817" t="s">
        <v>920</v>
      </c>
      <c r="K8" s="817" t="s">
        <v>921</v>
      </c>
      <c r="L8" s="817" t="s">
        <v>922</v>
      </c>
      <c r="M8" s="817" t="s">
        <v>923</v>
      </c>
      <c r="N8" s="817" t="s">
        <v>924</v>
      </c>
    </row>
    <row r="9" spans="1:14" ht="15.75" thickBot="1" x14ac:dyDescent="0.3">
      <c r="A9" s="289" t="s">
        <v>179</v>
      </c>
      <c r="B9" s="290" t="s">
        <v>894</v>
      </c>
      <c r="C9" s="812">
        <v>2757464808.099999</v>
      </c>
      <c r="D9" s="812">
        <v>2741501017.329999</v>
      </c>
      <c r="E9" s="812">
        <v>1276625</v>
      </c>
      <c r="F9" s="812">
        <v>15963790.769999998</v>
      </c>
      <c r="G9" s="812">
        <v>14093694.149999999</v>
      </c>
      <c r="H9" s="812">
        <v>1870096.6199999999</v>
      </c>
      <c r="I9" s="812">
        <v>49868.1</v>
      </c>
      <c r="J9" s="812" t="s">
        <v>1666</v>
      </c>
      <c r="K9" s="812">
        <v>1870096.6199999999</v>
      </c>
      <c r="L9" s="812"/>
      <c r="M9" s="812"/>
      <c r="N9" s="812"/>
    </row>
    <row r="10" spans="1:14" ht="15.75" thickBot="1" x14ac:dyDescent="0.3">
      <c r="A10" s="291" t="s">
        <v>181</v>
      </c>
      <c r="B10" s="292" t="s">
        <v>925</v>
      </c>
      <c r="C10" s="818"/>
      <c r="D10" s="818"/>
      <c r="E10" s="818"/>
      <c r="F10" s="818"/>
      <c r="G10" s="818"/>
      <c r="H10" s="818"/>
      <c r="I10" s="818"/>
      <c r="J10" s="818"/>
      <c r="K10" s="818"/>
      <c r="L10" s="818"/>
      <c r="M10" s="818"/>
      <c r="N10" s="818"/>
    </row>
    <row r="11" spans="1:14" ht="32.25" customHeight="1" thickBot="1" x14ac:dyDescent="0.3">
      <c r="A11" s="291" t="s">
        <v>808</v>
      </c>
      <c r="B11" s="293" t="s">
        <v>926</v>
      </c>
      <c r="C11" s="818">
        <f>C9</f>
        <v>2757464808.099999</v>
      </c>
      <c r="D11" s="818">
        <f t="shared" ref="D11:N11" si="0">D9</f>
        <v>2741501017.329999</v>
      </c>
      <c r="E11" s="818">
        <f t="shared" si="0"/>
        <v>1276625</v>
      </c>
      <c r="F11" s="818">
        <f t="shared" si="0"/>
        <v>15963790.769999998</v>
      </c>
      <c r="G11" s="818">
        <f t="shared" si="0"/>
        <v>14093694.149999999</v>
      </c>
      <c r="H11" s="818">
        <f t="shared" si="0"/>
        <v>1870096.6199999999</v>
      </c>
      <c r="I11" s="818">
        <f t="shared" si="0"/>
        <v>49868.1</v>
      </c>
      <c r="J11" s="818" t="str">
        <f t="shared" si="0"/>
        <v/>
      </c>
      <c r="K11" s="818">
        <f t="shared" si="0"/>
        <v>1870096.6199999999</v>
      </c>
      <c r="L11" s="818">
        <f t="shared" si="0"/>
        <v>0</v>
      </c>
      <c r="M11" s="818">
        <f t="shared" si="0"/>
        <v>0</v>
      </c>
      <c r="N11" s="818">
        <f t="shared" si="0"/>
        <v>0</v>
      </c>
    </row>
    <row r="12" spans="1:14" ht="62.25" customHeight="1" thickBot="1" x14ac:dyDescent="0.3">
      <c r="A12" s="291" t="s">
        <v>810</v>
      </c>
      <c r="B12" s="294" t="s">
        <v>927</v>
      </c>
      <c r="C12" s="818">
        <v>962358456.53999412</v>
      </c>
      <c r="D12" s="818">
        <v>951016685.0599941</v>
      </c>
      <c r="E12" s="819"/>
      <c r="F12" s="818">
        <v>11341771.479999997</v>
      </c>
      <c r="G12" s="818">
        <v>9634200.6099999975</v>
      </c>
      <c r="H12" s="818">
        <v>1707570.8699999999</v>
      </c>
      <c r="I12" s="819"/>
      <c r="J12" s="819"/>
      <c r="K12" s="819"/>
      <c r="L12" s="819"/>
      <c r="M12" s="819"/>
      <c r="N12" s="819"/>
    </row>
    <row r="13" spans="1:14" ht="68.25" customHeight="1" thickBot="1" x14ac:dyDescent="0.3">
      <c r="A13" s="291" t="s">
        <v>812</v>
      </c>
      <c r="B13" s="294" t="s">
        <v>928</v>
      </c>
      <c r="C13" s="818">
        <v>886493161.63999581</v>
      </c>
      <c r="D13" s="818">
        <v>876733831.82999575</v>
      </c>
      <c r="E13" s="819"/>
      <c r="F13" s="818">
        <v>9759329.8100000024</v>
      </c>
      <c r="G13" s="818">
        <v>9331852.7100000028</v>
      </c>
      <c r="H13" s="818">
        <v>427477.10000000009</v>
      </c>
      <c r="I13" s="819"/>
      <c r="J13" s="819"/>
      <c r="K13" s="819"/>
      <c r="L13" s="819"/>
      <c r="M13" s="819"/>
      <c r="N13" s="819"/>
    </row>
    <row r="14" spans="1:14" ht="51.75" customHeight="1" thickBot="1" x14ac:dyDescent="0.3">
      <c r="A14" s="291" t="s">
        <v>814</v>
      </c>
      <c r="B14" s="294" t="s">
        <v>929</v>
      </c>
      <c r="C14" s="818">
        <v>1355803598.8200026</v>
      </c>
      <c r="D14" s="818">
        <v>1351205636.7700026</v>
      </c>
      <c r="E14" s="819"/>
      <c r="F14" s="818">
        <v>4597962.0500000007</v>
      </c>
      <c r="G14" s="818">
        <v>4435436.3000000007</v>
      </c>
      <c r="H14" s="818">
        <v>162525.75</v>
      </c>
      <c r="I14" s="819"/>
      <c r="J14" s="819"/>
      <c r="K14" s="819"/>
      <c r="L14" s="819"/>
      <c r="M14" s="819"/>
      <c r="N14" s="819"/>
    </row>
    <row r="15" spans="1:14" ht="35.25" customHeight="1" thickBot="1" x14ac:dyDescent="0.3">
      <c r="A15" s="295" t="s">
        <v>816</v>
      </c>
      <c r="B15" s="278" t="s">
        <v>930</v>
      </c>
      <c r="C15" s="818">
        <v>-19049234.439999886</v>
      </c>
      <c r="D15" s="818">
        <v>-16916610.729999885</v>
      </c>
      <c r="E15" s="818">
        <v>-16916610.729999885</v>
      </c>
      <c r="F15" s="818">
        <v>-2132623.71</v>
      </c>
      <c r="G15" s="818">
        <v>-1368227.7699999998</v>
      </c>
      <c r="H15" s="818">
        <v>-764395.94000000006</v>
      </c>
      <c r="I15" s="818">
        <v>-18583.87</v>
      </c>
      <c r="J15" s="818" t="s">
        <v>1666</v>
      </c>
      <c r="K15" s="818">
        <v>-764395.94000000006</v>
      </c>
      <c r="L15" s="818" t="s">
        <v>1666</v>
      </c>
      <c r="M15" s="818" t="s">
        <v>1666</v>
      </c>
      <c r="N15" s="818" t="s">
        <v>1666</v>
      </c>
    </row>
    <row r="16" spans="1:14" ht="15.75" thickBot="1" x14ac:dyDescent="0.3">
      <c r="A16" s="295" t="s">
        <v>818</v>
      </c>
      <c r="B16" s="278" t="s">
        <v>931</v>
      </c>
      <c r="C16" s="820"/>
      <c r="D16" s="820"/>
      <c r="E16" s="820"/>
      <c r="F16" s="820"/>
      <c r="G16" s="820"/>
      <c r="H16" s="820"/>
      <c r="I16" s="820"/>
      <c r="J16" s="820"/>
      <c r="K16" s="820"/>
      <c r="L16" s="820"/>
      <c r="M16" s="820"/>
      <c r="N16" s="820"/>
    </row>
    <row r="17" spans="1:14" ht="31.5" customHeight="1" thickBot="1" x14ac:dyDescent="0.3">
      <c r="A17" s="291" t="s">
        <v>820</v>
      </c>
      <c r="B17" s="292" t="s">
        <v>932</v>
      </c>
      <c r="C17" s="821"/>
      <c r="D17" s="822"/>
      <c r="E17" s="822"/>
      <c r="F17" s="822"/>
      <c r="G17" s="822"/>
      <c r="H17" s="822"/>
      <c r="I17" s="823"/>
      <c r="J17" s="823"/>
      <c r="K17" s="823"/>
      <c r="L17" s="823"/>
      <c r="M17" s="823"/>
      <c r="N17" s="823"/>
    </row>
    <row r="18" spans="1:14" ht="30.75" customHeight="1" thickBot="1" x14ac:dyDescent="0.3">
      <c r="A18" s="291" t="s">
        <v>822</v>
      </c>
      <c r="B18" s="293" t="s">
        <v>933</v>
      </c>
      <c r="C18" s="821"/>
      <c r="D18" s="822"/>
      <c r="E18" s="822"/>
      <c r="F18" s="822"/>
      <c r="G18" s="822"/>
      <c r="H18" s="822"/>
      <c r="I18" s="823"/>
      <c r="J18" s="823"/>
      <c r="K18" s="823"/>
      <c r="L18" s="823"/>
      <c r="M18" s="823"/>
      <c r="N18" s="823"/>
    </row>
    <row r="19" spans="1:14" ht="31.5" customHeight="1" thickBot="1" x14ac:dyDescent="0.3">
      <c r="A19" s="291" t="s">
        <v>823</v>
      </c>
      <c r="B19" s="292" t="s">
        <v>934</v>
      </c>
      <c r="C19" s="821"/>
      <c r="D19" s="822"/>
      <c r="E19" s="822"/>
      <c r="F19" s="822"/>
      <c r="G19" s="822"/>
      <c r="H19" s="822"/>
      <c r="I19" s="823"/>
      <c r="J19" s="823"/>
      <c r="K19" s="823"/>
      <c r="L19" s="823"/>
      <c r="M19" s="823"/>
      <c r="N19" s="823"/>
    </row>
    <row r="20" spans="1:14" ht="29.25" customHeight="1" thickBot="1" x14ac:dyDescent="0.3">
      <c r="A20" s="291" t="s">
        <v>824</v>
      </c>
      <c r="B20" s="293" t="s">
        <v>933</v>
      </c>
      <c r="C20" s="821"/>
      <c r="D20" s="822"/>
      <c r="E20" s="822"/>
      <c r="F20" s="822"/>
      <c r="G20" s="822"/>
      <c r="H20" s="822"/>
      <c r="I20" s="823"/>
      <c r="J20" s="823"/>
      <c r="K20" s="823"/>
      <c r="L20" s="823"/>
      <c r="M20" s="823"/>
      <c r="N20" s="823"/>
    </row>
    <row r="21" spans="1:14" ht="15.75" thickBot="1" x14ac:dyDescent="0.3">
      <c r="A21" s="295" t="s">
        <v>825</v>
      </c>
      <c r="B21" s="278" t="s">
        <v>935</v>
      </c>
      <c r="C21" s="821"/>
      <c r="D21" s="822"/>
      <c r="E21" s="822"/>
      <c r="F21" s="822"/>
      <c r="G21" s="822"/>
      <c r="H21" s="822"/>
      <c r="I21" s="823"/>
      <c r="J21" s="823"/>
      <c r="K21" s="823"/>
      <c r="L21" s="823"/>
      <c r="M21" s="823"/>
      <c r="N21" s="823"/>
    </row>
    <row r="22" spans="1:14" ht="15.75" thickBot="1" x14ac:dyDescent="0.3">
      <c r="A22" s="295" t="s">
        <v>826</v>
      </c>
      <c r="B22" s="278" t="s">
        <v>793</v>
      </c>
      <c r="C22" s="821"/>
      <c r="D22" s="822"/>
      <c r="E22" s="822"/>
      <c r="F22" s="822"/>
      <c r="G22" s="822"/>
      <c r="H22" s="822"/>
      <c r="I22" s="823"/>
      <c r="J22" s="823"/>
      <c r="K22" s="823"/>
      <c r="L22" s="823"/>
      <c r="M22" s="823"/>
      <c r="N22" s="823"/>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&amp;CEN
Annex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6891A-0C1E-4014-B012-CBCA004A2893}">
  <sheetPr codeName="Sheet52">
    <pageSetUpPr fitToPage="1"/>
  </sheetPr>
  <dimension ref="A1:X14"/>
  <sheetViews>
    <sheetView showGridLines="0" zoomScaleNormal="100" zoomScalePageLayoutView="90" workbookViewId="0">
      <selection activeCell="X9" sqref="X9"/>
    </sheetView>
    <sheetView workbookViewId="1"/>
  </sheetViews>
  <sheetFormatPr defaultRowHeight="15" x14ac:dyDescent="0.25"/>
  <cols>
    <col min="1" max="1" width="9.140625" style="1"/>
    <col min="2" max="2" width="15.85546875" style="1" customWidth="1"/>
    <col min="3" max="16384" width="9.140625" style="1"/>
  </cols>
  <sheetData>
    <row r="1" spans="1:24" x14ac:dyDescent="0.25">
      <c r="A1" s="231" t="s">
        <v>779</v>
      </c>
    </row>
    <row r="2" spans="1:24" ht="16.5" thickBot="1" x14ac:dyDescent="0.3">
      <c r="A2" s="232"/>
      <c r="B2" s="232"/>
      <c r="C2" s="300"/>
      <c r="D2" s="1014"/>
      <c r="E2" s="1014"/>
      <c r="F2" s="1014"/>
      <c r="G2" s="300"/>
      <c r="H2" s="1014"/>
      <c r="I2" s="1014"/>
      <c r="J2" s="1014"/>
      <c r="K2" s="300"/>
      <c r="L2" s="1014"/>
      <c r="M2" s="1014"/>
      <c r="N2" s="1014"/>
      <c r="O2" s="1014"/>
      <c r="P2" s="1014"/>
      <c r="Q2" s="1014"/>
      <c r="R2" s="1014"/>
      <c r="S2" s="300"/>
      <c r="T2" s="1014"/>
      <c r="U2" s="1014"/>
      <c r="V2" s="300"/>
      <c r="W2" s="1014"/>
      <c r="X2" s="1014"/>
    </row>
    <row r="3" spans="1:24" ht="15.75" thickBot="1" x14ac:dyDescent="0.3">
      <c r="A3" s="301"/>
      <c r="B3" s="301"/>
      <c r="C3" s="1085" t="s">
        <v>7</v>
      </c>
      <c r="D3" s="1086"/>
      <c r="E3" s="302" t="s">
        <v>8</v>
      </c>
      <c r="F3" s="1085" t="s">
        <v>9</v>
      </c>
      <c r="G3" s="1087"/>
      <c r="H3" s="1086"/>
      <c r="I3" s="302" t="s">
        <v>46</v>
      </c>
      <c r="J3" s="1085" t="s">
        <v>47</v>
      </c>
      <c r="K3" s="1086"/>
      <c r="L3" s="1085" t="s">
        <v>156</v>
      </c>
      <c r="M3" s="1086"/>
      <c r="N3" s="1085" t="s">
        <v>157</v>
      </c>
      <c r="O3" s="1087"/>
      <c r="P3" s="1086"/>
      <c r="Q3" s="303" t="s">
        <v>158</v>
      </c>
      <c r="R3" s="1085" t="s">
        <v>159</v>
      </c>
      <c r="S3" s="1086"/>
      <c r="T3" s="303" t="s">
        <v>160</v>
      </c>
      <c r="U3" s="1085" t="s">
        <v>161</v>
      </c>
      <c r="V3" s="1086"/>
      <c r="W3" s="1085" t="s">
        <v>162</v>
      </c>
      <c r="X3" s="1086"/>
    </row>
    <row r="4" spans="1:24" ht="15.75" thickBot="1" x14ac:dyDescent="0.3">
      <c r="A4" s="304"/>
      <c r="B4" s="304"/>
      <c r="C4" s="1070" t="s">
        <v>946</v>
      </c>
      <c r="D4" s="1071"/>
      <c r="E4" s="1072"/>
      <c r="F4" s="1076" t="s">
        <v>947</v>
      </c>
      <c r="G4" s="1077"/>
      <c r="H4" s="1077"/>
      <c r="I4" s="1077"/>
      <c r="J4" s="1077"/>
      <c r="K4" s="1077"/>
      <c r="L4" s="1077"/>
      <c r="M4" s="1077"/>
      <c r="N4" s="1078"/>
      <c r="O4" s="1078"/>
      <c r="P4" s="1078"/>
      <c r="Q4" s="305"/>
      <c r="R4" s="1078"/>
      <c r="S4" s="1078"/>
      <c r="T4" s="305"/>
      <c r="U4" s="1078"/>
      <c r="V4" s="1078"/>
      <c r="W4" s="1078"/>
      <c r="X4" s="1079"/>
    </row>
    <row r="5" spans="1:24" ht="15.75" thickBot="1" x14ac:dyDescent="0.3">
      <c r="A5" s="304"/>
      <c r="B5" s="306"/>
      <c r="C5" s="1073"/>
      <c r="D5" s="1074"/>
      <c r="E5" s="1075"/>
      <c r="F5" s="1080"/>
      <c r="G5" s="1081"/>
      <c r="H5" s="1081"/>
      <c r="I5" s="1082"/>
      <c r="J5" s="1067" t="s">
        <v>948</v>
      </c>
      <c r="K5" s="1069"/>
      <c r="L5" s="1069"/>
      <c r="M5" s="1083"/>
      <c r="N5" s="1084" t="s">
        <v>949</v>
      </c>
      <c r="O5" s="1069"/>
      <c r="P5" s="1069"/>
      <c r="Q5" s="1083"/>
      <c r="R5" s="1084" t="s">
        <v>950</v>
      </c>
      <c r="S5" s="1069"/>
      <c r="T5" s="1083"/>
      <c r="U5" s="1084" t="s">
        <v>951</v>
      </c>
      <c r="V5" s="1069"/>
      <c r="W5" s="1069"/>
      <c r="X5" s="1083"/>
    </row>
    <row r="6" spans="1:24" ht="30" thickBot="1" x14ac:dyDescent="0.3">
      <c r="A6" s="304"/>
      <c r="B6" s="307"/>
      <c r="C6" s="1067" t="s">
        <v>894</v>
      </c>
      <c r="D6" s="1068"/>
      <c r="E6" s="308" t="s">
        <v>938</v>
      </c>
      <c r="F6" s="1067" t="s">
        <v>937</v>
      </c>
      <c r="G6" s="1068"/>
      <c r="H6" s="1067" t="s">
        <v>938</v>
      </c>
      <c r="I6" s="1068"/>
      <c r="J6" s="1067" t="s">
        <v>937</v>
      </c>
      <c r="K6" s="1069"/>
      <c r="L6" s="1068"/>
      <c r="M6" s="309" t="s">
        <v>938</v>
      </c>
      <c r="N6" s="1067" t="s">
        <v>937</v>
      </c>
      <c r="O6" s="1068"/>
      <c r="P6" s="1067" t="s">
        <v>938</v>
      </c>
      <c r="Q6" s="1068"/>
      <c r="R6" s="1067" t="s">
        <v>937</v>
      </c>
      <c r="S6" s="1068"/>
      <c r="T6" s="309" t="s">
        <v>938</v>
      </c>
      <c r="U6" s="1067" t="s">
        <v>937</v>
      </c>
      <c r="V6" s="1069"/>
      <c r="W6" s="1068"/>
      <c r="X6" s="302" t="s">
        <v>938</v>
      </c>
    </row>
    <row r="7" spans="1:24" ht="30" thickBot="1" x14ac:dyDescent="0.3">
      <c r="A7" s="310" t="s">
        <v>179</v>
      </c>
      <c r="B7" s="307" t="s">
        <v>952</v>
      </c>
      <c r="C7" s="1061"/>
      <c r="D7" s="1062"/>
      <c r="E7" s="307"/>
      <c r="F7" s="1061"/>
      <c r="G7" s="1062"/>
      <c r="H7" s="1061"/>
      <c r="I7" s="1062"/>
      <c r="J7" s="1064"/>
      <c r="K7" s="1066"/>
      <c r="L7" s="1065"/>
      <c r="M7" s="311"/>
      <c r="N7" s="1064"/>
      <c r="O7" s="1065"/>
      <c r="P7" s="1064"/>
      <c r="Q7" s="1065"/>
      <c r="R7" s="1064"/>
      <c r="S7" s="1065"/>
      <c r="T7" s="311"/>
      <c r="U7" s="1064"/>
      <c r="V7" s="1066"/>
      <c r="W7" s="1065"/>
      <c r="X7" s="312"/>
    </row>
    <row r="8" spans="1:24" ht="39.75" thickBot="1" x14ac:dyDescent="0.3">
      <c r="A8" s="313" t="s">
        <v>181</v>
      </c>
      <c r="B8" s="307" t="s">
        <v>953</v>
      </c>
      <c r="C8" s="1061"/>
      <c r="D8" s="1062"/>
      <c r="E8" s="307"/>
      <c r="F8" s="1061"/>
      <c r="G8" s="1062"/>
      <c r="H8" s="1061"/>
      <c r="I8" s="1062"/>
      <c r="J8" s="1061"/>
      <c r="K8" s="1063"/>
      <c r="L8" s="1062"/>
      <c r="M8" s="307"/>
      <c r="N8" s="1061"/>
      <c r="O8" s="1062"/>
      <c r="P8" s="1061"/>
      <c r="Q8" s="1062"/>
      <c r="R8" s="1061"/>
      <c r="S8" s="1062"/>
      <c r="T8" s="307"/>
      <c r="U8" s="1061"/>
      <c r="V8" s="1063"/>
      <c r="W8" s="1062"/>
      <c r="X8" s="307"/>
    </row>
    <row r="9" spans="1:24" ht="30" thickBot="1" x14ac:dyDescent="0.3">
      <c r="A9" s="314" t="s">
        <v>808</v>
      </c>
      <c r="B9" s="315" t="s">
        <v>941</v>
      </c>
      <c r="C9" s="1061"/>
      <c r="D9" s="1062"/>
      <c r="E9" s="307"/>
      <c r="F9" s="1061"/>
      <c r="G9" s="1062"/>
      <c r="H9" s="1061"/>
      <c r="I9" s="1062"/>
      <c r="J9" s="1061"/>
      <c r="K9" s="1063"/>
      <c r="L9" s="1062"/>
      <c r="M9" s="307"/>
      <c r="N9" s="1061"/>
      <c r="O9" s="1062"/>
      <c r="P9" s="1061"/>
      <c r="Q9" s="1062"/>
      <c r="R9" s="1061"/>
      <c r="S9" s="1062"/>
      <c r="T9" s="307"/>
      <c r="U9" s="1061"/>
      <c r="V9" s="1063"/>
      <c r="W9" s="1062"/>
      <c r="X9" s="307"/>
    </row>
    <row r="10" spans="1:24" ht="30" thickBot="1" x14ac:dyDescent="0.3">
      <c r="A10" s="314" t="s">
        <v>810</v>
      </c>
      <c r="B10" s="315" t="s">
        <v>954</v>
      </c>
      <c r="C10" s="1061"/>
      <c r="D10" s="1062"/>
      <c r="E10" s="307"/>
      <c r="F10" s="1061"/>
      <c r="G10" s="1062"/>
      <c r="H10" s="1061"/>
      <c r="I10" s="1062"/>
      <c r="J10" s="1061"/>
      <c r="K10" s="1063"/>
      <c r="L10" s="1062"/>
      <c r="M10" s="307"/>
      <c r="N10" s="1061"/>
      <c r="O10" s="1062"/>
      <c r="P10" s="1061"/>
      <c r="Q10" s="1062"/>
      <c r="R10" s="1061"/>
      <c r="S10" s="1062"/>
      <c r="T10" s="307"/>
      <c r="U10" s="1061"/>
      <c r="V10" s="1063"/>
      <c r="W10" s="1062"/>
      <c r="X10" s="307"/>
    </row>
    <row r="11" spans="1:24" ht="30" thickBot="1" x14ac:dyDescent="0.3">
      <c r="A11" s="314" t="s">
        <v>812</v>
      </c>
      <c r="B11" s="315" t="s">
        <v>943</v>
      </c>
      <c r="C11" s="1061"/>
      <c r="D11" s="1062"/>
      <c r="E11" s="307"/>
      <c r="F11" s="1061"/>
      <c r="G11" s="1062"/>
      <c r="H11" s="1061"/>
      <c r="I11" s="1062"/>
      <c r="J11" s="1061"/>
      <c r="K11" s="1063"/>
      <c r="L11" s="1062"/>
      <c r="M11" s="307"/>
      <c r="N11" s="1061"/>
      <c r="O11" s="1062"/>
      <c r="P11" s="1061"/>
      <c r="Q11" s="1062"/>
      <c r="R11" s="1061"/>
      <c r="S11" s="1062"/>
      <c r="T11" s="307"/>
      <c r="U11" s="1061"/>
      <c r="V11" s="1063"/>
      <c r="W11" s="1062"/>
      <c r="X11" s="307"/>
    </row>
    <row r="12" spans="1:24" ht="20.25" thickBot="1" x14ac:dyDescent="0.3">
      <c r="A12" s="314" t="s">
        <v>814</v>
      </c>
      <c r="B12" s="315" t="s">
        <v>944</v>
      </c>
      <c r="C12" s="1061"/>
      <c r="D12" s="1062"/>
      <c r="E12" s="307"/>
      <c r="F12" s="1061"/>
      <c r="G12" s="1062"/>
      <c r="H12" s="1061"/>
      <c r="I12" s="1062"/>
      <c r="J12" s="1061"/>
      <c r="K12" s="1063"/>
      <c r="L12" s="1062"/>
      <c r="M12" s="307"/>
      <c r="N12" s="1061"/>
      <c r="O12" s="1062"/>
      <c r="P12" s="1061"/>
      <c r="Q12" s="1062"/>
      <c r="R12" s="1061"/>
      <c r="S12" s="1062"/>
      <c r="T12" s="307"/>
      <c r="U12" s="1061"/>
      <c r="V12" s="1063"/>
      <c r="W12" s="1062"/>
      <c r="X12" s="307"/>
    </row>
    <row r="13" spans="1:24" ht="15.75" thickBot="1" x14ac:dyDescent="0.3">
      <c r="A13" s="314" t="s">
        <v>816</v>
      </c>
      <c r="B13" s="315" t="s">
        <v>945</v>
      </c>
      <c r="C13" s="1061"/>
      <c r="D13" s="1062"/>
      <c r="E13" s="307"/>
      <c r="F13" s="1061"/>
      <c r="G13" s="1062"/>
      <c r="H13" s="1061"/>
      <c r="I13" s="1062"/>
      <c r="J13" s="1061"/>
      <c r="K13" s="1063"/>
      <c r="L13" s="1062"/>
      <c r="M13" s="307"/>
      <c r="N13" s="1061"/>
      <c r="O13" s="1062"/>
      <c r="P13" s="1061"/>
      <c r="Q13" s="1062"/>
      <c r="R13" s="1061"/>
      <c r="S13" s="1062"/>
      <c r="T13" s="307"/>
      <c r="U13" s="1061"/>
      <c r="V13" s="1063"/>
      <c r="W13" s="1062"/>
      <c r="X13" s="307"/>
    </row>
    <row r="14" spans="1:24" ht="15.75" thickBot="1" x14ac:dyDescent="0.3">
      <c r="A14" s="316" t="s">
        <v>818</v>
      </c>
      <c r="B14" s="317" t="s">
        <v>45</v>
      </c>
      <c r="C14" s="1061"/>
      <c r="D14" s="1062"/>
      <c r="E14" s="307"/>
      <c r="F14" s="1061"/>
      <c r="G14" s="1062"/>
      <c r="H14" s="1061"/>
      <c r="I14" s="1062"/>
      <c r="J14" s="1061"/>
      <c r="K14" s="1063"/>
      <c r="L14" s="1062"/>
      <c r="M14" s="307"/>
      <c r="N14" s="1061"/>
      <c r="O14" s="1062"/>
      <c r="P14" s="1061"/>
      <c r="Q14" s="1062"/>
      <c r="R14" s="1061"/>
      <c r="S14" s="1062"/>
      <c r="T14" s="307"/>
      <c r="U14" s="1061"/>
      <c r="V14" s="1063"/>
      <c r="W14" s="1062"/>
      <c r="X14" s="307"/>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ageMargins left="0.70866141732283472" right="0.70866141732283472" top="0.74803149606299213" bottom="0.74803149606299213" header="0.31496062992125984" footer="0.31496062992125984"/>
  <pageSetup paperSize="9" scale="57" orientation="landscape" r:id="rId1"/>
  <headerFooter>
    <oddHeader>&amp;CEN
Annex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9B9BD-27D6-4948-A711-FBD1A58E86B2}">
  <sheetPr codeName="Sheet54"/>
  <dimension ref="A1:C10"/>
  <sheetViews>
    <sheetView showGridLines="0" zoomScaleNormal="100" workbookViewId="0">
      <selection activeCell="X9" sqref="X9"/>
    </sheetView>
    <sheetView workbookViewId="1"/>
  </sheetViews>
  <sheetFormatPr defaultRowHeight="15" x14ac:dyDescent="0.25"/>
  <cols>
    <col min="1" max="1" width="19.5703125" style="1" customWidth="1"/>
    <col min="2" max="2" width="12.28515625" style="1" bestFit="1" customWidth="1"/>
    <col min="3" max="3" width="82.7109375" style="1" customWidth="1"/>
    <col min="4" max="16384" width="9.140625" style="1"/>
  </cols>
  <sheetData>
    <row r="1" spans="1:3" ht="21" x14ac:dyDescent="0.25">
      <c r="A1" s="318" t="s">
        <v>955</v>
      </c>
      <c r="B1" s="214"/>
      <c r="C1" s="214"/>
    </row>
    <row r="2" spans="1:3" ht="21" x14ac:dyDescent="0.25">
      <c r="A2" s="1" t="s">
        <v>121</v>
      </c>
      <c r="B2" s="214"/>
      <c r="C2" s="214"/>
    </row>
    <row r="3" spans="1:3" x14ac:dyDescent="0.25">
      <c r="B3" s="319"/>
    </row>
    <row r="5" spans="1:3" x14ac:dyDescent="0.25">
      <c r="A5" s="16" t="s">
        <v>122</v>
      </c>
      <c r="B5" s="46" t="s">
        <v>114</v>
      </c>
      <c r="C5" s="45" t="s">
        <v>115</v>
      </c>
    </row>
    <row r="6" spans="1:3" ht="60" x14ac:dyDescent="0.25">
      <c r="A6" s="16" t="s">
        <v>957</v>
      </c>
      <c r="B6" s="16" t="s">
        <v>117</v>
      </c>
      <c r="C6" s="216" t="s">
        <v>958</v>
      </c>
    </row>
    <row r="7" spans="1:3" ht="30" x14ac:dyDescent="0.25">
      <c r="A7" s="16" t="s">
        <v>959</v>
      </c>
      <c r="B7" s="16" t="s">
        <v>118</v>
      </c>
      <c r="C7" s="215" t="s">
        <v>960</v>
      </c>
    </row>
    <row r="8" spans="1:3" ht="30" x14ac:dyDescent="0.25">
      <c r="A8" s="16" t="s">
        <v>961</v>
      </c>
      <c r="B8" s="16" t="s">
        <v>962</v>
      </c>
      <c r="C8" s="215" t="s">
        <v>963</v>
      </c>
    </row>
    <row r="9" spans="1:3" ht="60" x14ac:dyDescent="0.25">
      <c r="A9" s="16" t="s">
        <v>964</v>
      </c>
      <c r="B9" s="16" t="s">
        <v>133</v>
      </c>
      <c r="C9" s="215" t="s">
        <v>965</v>
      </c>
    </row>
    <row r="10" spans="1:3" ht="30" x14ac:dyDescent="0.25">
      <c r="A10" s="16" t="s">
        <v>966</v>
      </c>
      <c r="B10" s="16" t="s">
        <v>135</v>
      </c>
      <c r="C10" s="215" t="s">
        <v>967</v>
      </c>
    </row>
  </sheetData>
  <pageMargins left="0.70866141732283472" right="0.70866141732283472" top="0.74803149606299213" bottom="0.74803149606299213" header="0.31496062992125984" footer="0.31496062992125984"/>
  <pageSetup paperSize="9" orientation="landscape" verticalDpi="1200" r:id="rId1"/>
  <headerFooter>
    <oddHeader>&amp;CEN
Annex XVII</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2D80D-E6FC-461F-96EE-AB0B97CA993E}">
  <sheetPr codeName="Sheet55">
    <pageSetUpPr autoPageBreaks="0" fitToPage="1"/>
  </sheetPr>
  <dimension ref="A2:J16"/>
  <sheetViews>
    <sheetView showGridLines="0" zoomScaleNormal="100" zoomScaleSheetLayoutView="100" zoomScalePageLayoutView="80" workbookViewId="0">
      <selection activeCell="X9" sqref="X9"/>
    </sheetView>
    <sheetView workbookViewId="1"/>
  </sheetViews>
  <sheetFormatPr defaultColWidth="9.140625" defaultRowHeight="15" x14ac:dyDescent="0.25"/>
  <cols>
    <col min="1" max="1" width="9.140625" style="1"/>
    <col min="2" max="2" width="6.28515625" style="1" customWidth="1"/>
    <col min="3" max="3" width="55" style="1" customWidth="1"/>
    <col min="4" max="4" width="19.28515625" style="1" customWidth="1"/>
    <col min="5" max="5" width="27" style="1" customWidth="1"/>
    <col min="6" max="6" width="23.7109375" style="1" customWidth="1"/>
    <col min="7" max="7" width="21.140625" style="1" customWidth="1"/>
    <col min="8" max="8" width="28.28515625" style="1" customWidth="1"/>
    <col min="9" max="16384" width="9.140625" style="1"/>
  </cols>
  <sheetData>
    <row r="2" spans="1:10" ht="16.5" x14ac:dyDescent="0.25">
      <c r="C2" s="320"/>
      <c r="D2" s="320"/>
      <c r="E2" s="320"/>
      <c r="F2" s="320"/>
      <c r="G2" s="320"/>
      <c r="H2" s="320"/>
      <c r="I2" s="320"/>
      <c r="J2" s="321"/>
    </row>
    <row r="3" spans="1:10" ht="21" customHeight="1" x14ac:dyDescent="0.35">
      <c r="A3" s="322"/>
      <c r="C3" s="323" t="s">
        <v>956</v>
      </c>
      <c r="D3" s="324"/>
      <c r="E3" s="324"/>
      <c r="F3" s="324"/>
      <c r="G3" s="324"/>
      <c r="H3" s="324"/>
      <c r="J3" s="321"/>
    </row>
    <row r="7" spans="1:10" ht="32.25" customHeight="1" x14ac:dyDescent="0.25">
      <c r="C7" s="325"/>
      <c r="D7" s="326" t="s">
        <v>968</v>
      </c>
      <c r="E7" s="327" t="s">
        <v>969</v>
      </c>
      <c r="F7" s="328"/>
      <c r="G7" s="328"/>
      <c r="H7" s="329"/>
      <c r="I7" s="321"/>
      <c r="J7" s="321"/>
    </row>
    <row r="8" spans="1:10" ht="32.25" customHeight="1" x14ac:dyDescent="0.25">
      <c r="C8" s="325"/>
      <c r="D8" s="330"/>
      <c r="E8" s="331"/>
      <c r="F8" s="326" t="s">
        <v>970</v>
      </c>
      <c r="G8" s="327" t="s">
        <v>971</v>
      </c>
      <c r="H8" s="332"/>
      <c r="I8" s="321"/>
      <c r="J8" s="321"/>
    </row>
    <row r="9" spans="1:10" ht="32.25" customHeight="1" x14ac:dyDescent="0.25">
      <c r="C9" s="325"/>
      <c r="D9" s="333"/>
      <c r="E9" s="334"/>
      <c r="F9" s="333"/>
      <c r="G9" s="334"/>
      <c r="H9" s="326" t="s">
        <v>972</v>
      </c>
      <c r="I9" s="321"/>
      <c r="J9" s="321"/>
    </row>
    <row r="10" spans="1:10" ht="14.25" customHeight="1" x14ac:dyDescent="0.25">
      <c r="C10" s="325"/>
      <c r="D10" s="335" t="s">
        <v>7</v>
      </c>
      <c r="E10" s="336" t="s">
        <v>8</v>
      </c>
      <c r="F10" s="335" t="s">
        <v>9</v>
      </c>
      <c r="G10" s="336" t="s">
        <v>46</v>
      </c>
      <c r="H10" s="335" t="s">
        <v>47</v>
      </c>
      <c r="I10" s="321"/>
      <c r="J10" s="321"/>
    </row>
    <row r="11" spans="1:10" ht="11.25" customHeight="1" x14ac:dyDescent="0.25">
      <c r="B11" s="335">
        <v>1</v>
      </c>
      <c r="C11" s="337" t="s">
        <v>806</v>
      </c>
      <c r="D11" s="824">
        <v>6681723695.8987579</v>
      </c>
      <c r="E11" s="824"/>
      <c r="F11" s="824"/>
      <c r="G11" s="824" t="s">
        <v>191</v>
      </c>
      <c r="H11" s="825"/>
      <c r="I11" s="321"/>
      <c r="J11" s="321"/>
    </row>
    <row r="12" spans="1:10" ht="11.25" customHeight="1" x14ac:dyDescent="0.25">
      <c r="B12" s="335">
        <v>2</v>
      </c>
      <c r="C12" s="337" t="s">
        <v>973</v>
      </c>
      <c r="D12" s="824">
        <v>127863754.27000001</v>
      </c>
      <c r="E12" s="824"/>
      <c r="F12" s="824"/>
      <c r="G12" s="824"/>
      <c r="H12" s="826" t="s">
        <v>974</v>
      </c>
      <c r="I12" s="321"/>
      <c r="J12" s="321"/>
    </row>
    <row r="13" spans="1:10" ht="12" customHeight="1" x14ac:dyDescent="0.25">
      <c r="B13" s="335">
        <v>3</v>
      </c>
      <c r="C13" s="337" t="s">
        <v>45</v>
      </c>
      <c r="D13" s="824">
        <f>SUM(D11:D12)</f>
        <v>6809587450.1687584</v>
      </c>
      <c r="E13" s="824">
        <f t="shared" ref="E13:H13" si="0">SUM(E11:E12)</f>
        <v>0</v>
      </c>
      <c r="F13" s="824">
        <f t="shared" si="0"/>
        <v>0</v>
      </c>
      <c r="G13" s="827">
        <f t="shared" si="0"/>
        <v>0</v>
      </c>
      <c r="H13" s="825">
        <f t="shared" si="0"/>
        <v>0</v>
      </c>
      <c r="I13" s="321"/>
      <c r="J13" s="321"/>
    </row>
    <row r="14" spans="1:10" ht="16.5" x14ac:dyDescent="0.25">
      <c r="B14" s="335">
        <v>4</v>
      </c>
      <c r="C14" s="338" t="s">
        <v>975</v>
      </c>
      <c r="D14" s="828"/>
      <c r="E14" s="824"/>
      <c r="F14" s="824"/>
      <c r="G14" s="829"/>
      <c r="H14" s="825" t="s">
        <v>974</v>
      </c>
      <c r="I14" s="321"/>
      <c r="J14" s="321"/>
    </row>
    <row r="15" spans="1:10" ht="16.5" x14ac:dyDescent="0.25">
      <c r="B15" s="339" t="s">
        <v>594</v>
      </c>
      <c r="C15" s="338" t="s">
        <v>976</v>
      </c>
      <c r="D15" s="828"/>
      <c r="E15" s="824"/>
      <c r="F15" s="826"/>
      <c r="G15" s="826"/>
      <c r="H15" s="826"/>
      <c r="I15" s="321"/>
      <c r="J15" s="321"/>
    </row>
    <row r="16" spans="1:10" x14ac:dyDescent="0.25">
      <c r="C16" s="133"/>
    </row>
  </sheetData>
  <pageMargins left="0.70866141732283472" right="0.70866141732283472" top="0.74803149606299213" bottom="0.74803149606299213" header="0.31496062992125984" footer="0.31496062992125984"/>
  <pageSetup paperSize="9" scale="69" orientation="landscape" r:id="rId1"/>
  <headerFooter>
    <oddHeader>&amp;CEN
Annex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9E5F0-D759-4EE2-9B83-90054131769E}">
  <sheetPr codeName="Sheet57">
    <pageSetUpPr fitToPage="1"/>
  </sheetPr>
  <dimension ref="A1:C7"/>
  <sheetViews>
    <sheetView showGridLines="0" zoomScaleNormal="100" workbookViewId="0">
      <selection activeCell="X9" sqref="X9"/>
    </sheetView>
    <sheetView workbookViewId="1">
      <selection sqref="A1:C1"/>
    </sheetView>
  </sheetViews>
  <sheetFormatPr defaultRowHeight="15" x14ac:dyDescent="0.25"/>
  <cols>
    <col min="1" max="1" width="27" style="1" customWidth="1"/>
    <col min="2" max="2" width="15.7109375" style="1" customWidth="1"/>
    <col min="3" max="3" width="117.7109375" style="1" customWidth="1"/>
    <col min="4" max="16384" width="9.140625" style="1"/>
  </cols>
  <sheetData>
    <row r="1" spans="1:3" ht="18.75" x14ac:dyDescent="0.25">
      <c r="A1" s="1088" t="s">
        <v>725</v>
      </c>
      <c r="B1" s="1088"/>
      <c r="C1" s="1088"/>
    </row>
    <row r="2" spans="1:3" ht="21" x14ac:dyDescent="0.25">
      <c r="A2" s="213"/>
      <c r="B2" s="213"/>
      <c r="C2" s="214"/>
    </row>
    <row r="3" spans="1:3" x14ac:dyDescent="0.25">
      <c r="A3" s="16" t="s">
        <v>122</v>
      </c>
      <c r="B3" s="16" t="s">
        <v>114</v>
      </c>
      <c r="C3" s="45" t="s">
        <v>123</v>
      </c>
    </row>
    <row r="4" spans="1:3" ht="30" x14ac:dyDescent="0.25">
      <c r="A4" s="215" t="s">
        <v>726</v>
      </c>
      <c r="B4" s="42" t="s">
        <v>117</v>
      </c>
      <c r="C4" s="45" t="s">
        <v>727</v>
      </c>
    </row>
    <row r="5" spans="1:3" x14ac:dyDescent="0.25">
      <c r="A5" s="215" t="s">
        <v>728</v>
      </c>
      <c r="B5" s="42" t="s">
        <v>118</v>
      </c>
      <c r="C5" s="45" t="s">
        <v>729</v>
      </c>
    </row>
    <row r="6" spans="1:3" ht="30" x14ac:dyDescent="0.25">
      <c r="A6" s="215" t="s">
        <v>730</v>
      </c>
      <c r="B6" s="42" t="s">
        <v>731</v>
      </c>
      <c r="C6" s="45" t="s">
        <v>732</v>
      </c>
    </row>
    <row r="7" spans="1:3" ht="45" x14ac:dyDescent="0.25">
      <c r="A7" s="216" t="s">
        <v>733</v>
      </c>
      <c r="B7" s="42" t="s">
        <v>133</v>
      </c>
      <c r="C7" s="45" t="s">
        <v>734</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&amp;CEN
Annex XIX</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C912C-E837-4073-A27E-27EBE4491D97}">
  <sheetPr codeName="Sheet58">
    <pageSetUpPr fitToPage="1"/>
  </sheetPr>
  <dimension ref="A1:H23"/>
  <sheetViews>
    <sheetView showGridLines="0" zoomScaleNormal="100" zoomScalePageLayoutView="80" workbookViewId="0">
      <selection activeCell="X9" sqref="X9"/>
    </sheetView>
    <sheetView workbookViewId="1"/>
  </sheetViews>
  <sheetFormatPr defaultRowHeight="15" x14ac:dyDescent="0.25"/>
  <cols>
    <col min="1" max="1" width="4.42578125" style="1" customWidth="1"/>
    <col min="2" max="2" width="69.140625" style="1" customWidth="1"/>
    <col min="3" max="8" width="24.85546875" style="1" customWidth="1"/>
    <col min="9" max="16384" width="9.140625" style="1"/>
  </cols>
  <sheetData>
    <row r="1" spans="1:8" ht="18.75" x14ac:dyDescent="0.3">
      <c r="B1" s="44" t="s">
        <v>723</v>
      </c>
    </row>
    <row r="4" spans="1:8" x14ac:dyDescent="0.25">
      <c r="A4" s="217"/>
      <c r="B4" s="1089" t="s">
        <v>735</v>
      </c>
      <c r="C4" s="1090" t="s">
        <v>736</v>
      </c>
      <c r="D4" s="1089"/>
      <c r="E4" s="1091" t="s">
        <v>737</v>
      </c>
      <c r="F4" s="1090"/>
      <c r="G4" s="1092" t="s">
        <v>738</v>
      </c>
      <c r="H4" s="1093"/>
    </row>
    <row r="5" spans="1:8" ht="30" x14ac:dyDescent="0.25">
      <c r="A5" s="218"/>
      <c r="B5" s="1089"/>
      <c r="C5" s="219" t="s">
        <v>739</v>
      </c>
      <c r="D5" s="220" t="s">
        <v>740</v>
      </c>
      <c r="E5" s="219" t="s">
        <v>739</v>
      </c>
      <c r="F5" s="220" t="s">
        <v>740</v>
      </c>
      <c r="G5" s="10" t="s">
        <v>741</v>
      </c>
      <c r="H5" s="10" t="s">
        <v>742</v>
      </c>
    </row>
    <row r="6" spans="1:8" x14ac:dyDescent="0.25">
      <c r="A6" s="218"/>
      <c r="B6" s="1089"/>
      <c r="C6" s="221" t="s">
        <v>7</v>
      </c>
      <c r="D6" s="42" t="s">
        <v>8</v>
      </c>
      <c r="E6" s="42" t="s">
        <v>9</v>
      </c>
      <c r="F6" s="42" t="s">
        <v>46</v>
      </c>
      <c r="G6" s="42" t="s">
        <v>47</v>
      </c>
      <c r="H6" s="42" t="s">
        <v>156</v>
      </c>
    </row>
    <row r="7" spans="1:8" x14ac:dyDescent="0.25">
      <c r="A7" s="222">
        <v>1</v>
      </c>
      <c r="B7" s="45" t="s">
        <v>743</v>
      </c>
      <c r="C7" s="692">
        <v>3963146650.4400001</v>
      </c>
      <c r="D7" s="692">
        <v>100161979.90000001</v>
      </c>
      <c r="E7" s="692">
        <v>4003067800.7600002</v>
      </c>
      <c r="F7" s="692">
        <v>0</v>
      </c>
      <c r="G7" s="692">
        <v>0</v>
      </c>
      <c r="H7" s="687">
        <f>IFERROR(G7/SUM(E7:F7),0)</f>
        <v>0</v>
      </c>
    </row>
    <row r="8" spans="1:8" x14ac:dyDescent="0.25">
      <c r="A8" s="222">
        <v>2</v>
      </c>
      <c r="B8" s="216" t="s">
        <v>744</v>
      </c>
      <c r="C8" s="692">
        <v>99107384.560000002</v>
      </c>
      <c r="D8" s="692">
        <v>10077.43</v>
      </c>
      <c r="E8" s="692">
        <v>99107384.560000002</v>
      </c>
      <c r="F8" s="692">
        <v>0</v>
      </c>
      <c r="G8" s="692">
        <v>19821476.93</v>
      </c>
      <c r="H8" s="687">
        <f t="shared" ref="H8:H23" si="0">IFERROR(G8/SUM(E8:F8),0)</f>
        <v>0.20000000018162117</v>
      </c>
    </row>
    <row r="9" spans="1:8" x14ac:dyDescent="0.25">
      <c r="A9" s="222">
        <v>3</v>
      </c>
      <c r="B9" s="216" t="s">
        <v>745</v>
      </c>
      <c r="C9" s="692">
        <v>28961.279999999999</v>
      </c>
      <c r="D9" s="692">
        <v>0</v>
      </c>
      <c r="E9" s="692">
        <v>28961.279999999999</v>
      </c>
      <c r="F9" s="692">
        <v>0</v>
      </c>
      <c r="G9" s="692">
        <v>5792.26</v>
      </c>
      <c r="H9" s="687">
        <f t="shared" si="0"/>
        <v>0.20000013811544243</v>
      </c>
    </row>
    <row r="10" spans="1:8" x14ac:dyDescent="0.25">
      <c r="A10" s="222">
        <v>4</v>
      </c>
      <c r="B10" s="216" t="s">
        <v>746</v>
      </c>
      <c r="C10" s="692">
        <v>0</v>
      </c>
      <c r="D10" s="692">
        <v>0</v>
      </c>
      <c r="E10" s="692">
        <v>7403843.6900000004</v>
      </c>
      <c r="F10" s="692">
        <v>0</v>
      </c>
      <c r="G10" s="692">
        <v>0</v>
      </c>
      <c r="H10" s="687">
        <f t="shared" si="0"/>
        <v>0</v>
      </c>
    </row>
    <row r="11" spans="1:8" x14ac:dyDescent="0.25">
      <c r="A11" s="222">
        <v>5</v>
      </c>
      <c r="B11" s="216" t="s">
        <v>747</v>
      </c>
      <c r="C11" s="692">
        <v>0</v>
      </c>
      <c r="D11" s="692">
        <v>0</v>
      </c>
      <c r="E11" s="692">
        <v>0</v>
      </c>
      <c r="F11" s="692">
        <v>0</v>
      </c>
      <c r="G11" s="692">
        <v>0</v>
      </c>
      <c r="H11" s="687">
        <f t="shared" si="0"/>
        <v>0</v>
      </c>
    </row>
    <row r="12" spans="1:8" x14ac:dyDescent="0.25">
      <c r="A12" s="222">
        <v>6</v>
      </c>
      <c r="B12" s="216" t="s">
        <v>599</v>
      </c>
      <c r="C12" s="692">
        <v>45950322.770000003</v>
      </c>
      <c r="D12" s="692">
        <v>504338.83</v>
      </c>
      <c r="E12" s="692">
        <v>45950322.770000003</v>
      </c>
      <c r="F12" s="692">
        <v>298131.62</v>
      </c>
      <c r="G12" s="692">
        <v>9318367.9979999997</v>
      </c>
      <c r="H12" s="687">
        <f t="shared" si="0"/>
        <v>0.20148496032798988</v>
      </c>
    </row>
    <row r="13" spans="1:8" x14ac:dyDescent="0.25">
      <c r="A13" s="222">
        <v>7</v>
      </c>
      <c r="B13" s="216" t="s">
        <v>605</v>
      </c>
      <c r="C13" s="692">
        <v>1357620852.75</v>
      </c>
      <c r="D13" s="692">
        <v>526643114.24000001</v>
      </c>
      <c r="E13" s="692">
        <v>1325707619.72</v>
      </c>
      <c r="F13" s="692">
        <v>41121624.196999997</v>
      </c>
      <c r="G13" s="692">
        <v>1141735777.0999999</v>
      </c>
      <c r="H13" s="687">
        <f t="shared" si="0"/>
        <v>0.83531705381724419</v>
      </c>
    </row>
    <row r="14" spans="1:8" x14ac:dyDescent="0.25">
      <c r="A14" s="222">
        <v>8</v>
      </c>
      <c r="B14" s="216" t="s">
        <v>748</v>
      </c>
      <c r="C14" s="692">
        <v>329992688.68000001</v>
      </c>
      <c r="D14" s="692">
        <v>131292157.95999999</v>
      </c>
      <c r="E14" s="692">
        <v>317852151.02999997</v>
      </c>
      <c r="F14" s="692">
        <v>3325143.4619999998</v>
      </c>
      <c r="G14" s="692">
        <v>212812816.13</v>
      </c>
      <c r="H14" s="687">
        <f t="shared" si="0"/>
        <v>0.66260230651298679</v>
      </c>
    </row>
    <row r="15" spans="1:8" x14ac:dyDescent="0.25">
      <c r="A15" s="222">
        <v>9</v>
      </c>
      <c r="B15" s="216" t="s">
        <v>749</v>
      </c>
      <c r="C15" s="692">
        <v>832394649.23000002</v>
      </c>
      <c r="D15" s="692">
        <v>0</v>
      </c>
      <c r="E15" s="692">
        <v>832394649.23000002</v>
      </c>
      <c r="F15" s="692">
        <v>0</v>
      </c>
      <c r="G15" s="692">
        <v>291338134.17000002</v>
      </c>
      <c r="H15" s="687">
        <f t="shared" si="0"/>
        <v>0.35000000833679074</v>
      </c>
    </row>
    <row r="16" spans="1:8" x14ac:dyDescent="0.25">
      <c r="A16" s="222">
        <v>10</v>
      </c>
      <c r="B16" s="216" t="s">
        <v>607</v>
      </c>
      <c r="C16" s="692">
        <v>13964648.83</v>
      </c>
      <c r="D16" s="692">
        <v>228608.15</v>
      </c>
      <c r="E16" s="692">
        <v>13597978.17</v>
      </c>
      <c r="F16" s="692">
        <v>8546.7360000000008</v>
      </c>
      <c r="G16" s="692">
        <v>19333772.360000003</v>
      </c>
      <c r="H16" s="687">
        <f t="shared" si="0"/>
        <v>1.4209191908710275</v>
      </c>
    </row>
    <row r="17" spans="1:8" x14ac:dyDescent="0.25">
      <c r="A17" s="222">
        <v>11</v>
      </c>
      <c r="B17" s="216" t="s">
        <v>750</v>
      </c>
      <c r="C17" s="692">
        <v>30995920.18</v>
      </c>
      <c r="D17" s="692">
        <v>373423.63</v>
      </c>
      <c r="E17" s="692">
        <v>30995920.18</v>
      </c>
      <c r="F17" s="692">
        <v>0</v>
      </c>
      <c r="G17" s="692">
        <v>46493880.329999998</v>
      </c>
      <c r="H17" s="687">
        <f t="shared" si="0"/>
        <v>1.5000000019357387</v>
      </c>
    </row>
    <row r="18" spans="1:8" x14ac:dyDescent="0.25">
      <c r="A18" s="222">
        <v>12</v>
      </c>
      <c r="B18" s="216" t="s">
        <v>593</v>
      </c>
      <c r="C18" s="692">
        <v>1902889.56</v>
      </c>
      <c r="D18" s="692">
        <v>0</v>
      </c>
      <c r="E18" s="692">
        <v>1902889.56</v>
      </c>
      <c r="F18" s="692">
        <v>0</v>
      </c>
      <c r="G18" s="692">
        <v>190288.96</v>
      </c>
      <c r="H18" s="687">
        <f t="shared" si="0"/>
        <v>0.10000000210206629</v>
      </c>
    </row>
    <row r="19" spans="1:8" x14ac:dyDescent="0.25">
      <c r="A19" s="222">
        <v>13</v>
      </c>
      <c r="B19" s="216" t="s">
        <v>751</v>
      </c>
      <c r="C19" s="692">
        <v>0</v>
      </c>
      <c r="D19" s="692">
        <v>0</v>
      </c>
      <c r="E19" s="692">
        <v>0</v>
      </c>
      <c r="F19" s="692">
        <v>0</v>
      </c>
      <c r="G19" s="692">
        <v>0</v>
      </c>
      <c r="H19" s="687">
        <f t="shared" si="0"/>
        <v>0</v>
      </c>
    </row>
    <row r="20" spans="1:8" x14ac:dyDescent="0.25">
      <c r="A20" s="222">
        <v>14</v>
      </c>
      <c r="B20" s="216" t="s">
        <v>752</v>
      </c>
      <c r="C20" s="692">
        <v>0</v>
      </c>
      <c r="D20" s="692">
        <v>0</v>
      </c>
      <c r="E20" s="692">
        <v>0</v>
      </c>
      <c r="F20" s="692">
        <v>0</v>
      </c>
      <c r="G20" s="692">
        <v>0</v>
      </c>
      <c r="H20" s="687">
        <f t="shared" si="0"/>
        <v>0</v>
      </c>
    </row>
    <row r="21" spans="1:8" x14ac:dyDescent="0.25">
      <c r="A21" s="222">
        <v>15</v>
      </c>
      <c r="B21" s="216" t="s">
        <v>259</v>
      </c>
      <c r="C21" s="692">
        <v>0</v>
      </c>
      <c r="D21" s="692">
        <v>0</v>
      </c>
      <c r="E21" s="692">
        <v>0</v>
      </c>
      <c r="F21" s="692">
        <v>0</v>
      </c>
      <c r="G21" s="692">
        <v>0</v>
      </c>
      <c r="H21" s="687">
        <f t="shared" si="0"/>
        <v>0</v>
      </c>
    </row>
    <row r="22" spans="1:8" x14ac:dyDescent="0.25">
      <c r="A22" s="222">
        <v>16</v>
      </c>
      <c r="B22" s="216" t="s">
        <v>753</v>
      </c>
      <c r="C22" s="692">
        <v>28129278.170000002</v>
      </c>
      <c r="D22" s="692">
        <v>0</v>
      </c>
      <c r="E22" s="692">
        <v>28129278.170000002</v>
      </c>
      <c r="F22" s="692">
        <v>0</v>
      </c>
      <c r="G22" s="692">
        <v>27623772.91</v>
      </c>
      <c r="H22" s="687">
        <f t="shared" si="0"/>
        <v>0.98202921322954084</v>
      </c>
    </row>
    <row r="23" spans="1:8" x14ac:dyDescent="0.25">
      <c r="A23" s="225">
        <v>17</v>
      </c>
      <c r="B23" s="226" t="s">
        <v>754</v>
      </c>
      <c r="C23" s="692">
        <v>6703234246.4499998</v>
      </c>
      <c r="D23" s="692">
        <v>759213700.13999999</v>
      </c>
      <c r="E23" s="692">
        <v>6706138799.1199999</v>
      </c>
      <c r="F23" s="692">
        <v>44753446.015000001</v>
      </c>
      <c r="G23" s="692">
        <v>1768674079.148</v>
      </c>
      <c r="H23" s="687">
        <f t="shared" si="0"/>
        <v>0.26199115834245273</v>
      </c>
    </row>
  </sheetData>
  <mergeCells count="4">
    <mergeCell ref="B4:B6"/>
    <mergeCell ref="C4:D4"/>
    <mergeCell ref="E4:F4"/>
    <mergeCell ref="G4:H4"/>
  </mergeCells>
  <conditionalFormatting sqref="C7:G23">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&amp;CEN
Annex XIX</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FFC58-112F-46D7-ADCD-425CE29E73DD}">
  <sheetPr codeName="Sheet59">
    <pageSetUpPr fitToPage="1"/>
  </sheetPr>
  <dimension ref="A2:S24"/>
  <sheetViews>
    <sheetView showGridLines="0" zoomScaleNormal="100" workbookViewId="0">
      <selection activeCell="X9" sqref="X9"/>
    </sheetView>
    <sheetView workbookViewId="1"/>
  </sheetViews>
  <sheetFormatPr defaultRowHeight="15" x14ac:dyDescent="0.25"/>
  <cols>
    <col min="1" max="1" width="3.85546875" style="1" customWidth="1"/>
    <col min="2" max="2" width="38.140625" style="1" customWidth="1"/>
    <col min="3" max="3" width="12.28515625" style="1" bestFit="1" customWidth="1"/>
    <col min="4" max="5" width="3.5703125" style="1" bestFit="1" customWidth="1"/>
    <col min="6" max="6" width="10.5703125" style="1" bestFit="1" customWidth="1"/>
    <col min="7" max="8" width="11.5703125" style="1" bestFit="1" customWidth="1"/>
    <col min="9" max="9" width="9.5703125" style="1" bestFit="1" customWidth="1"/>
    <col min="10" max="10" width="4.5703125" style="1" bestFit="1" customWidth="1"/>
    <col min="11" max="11" width="11.5703125" style="1" bestFit="1" customWidth="1"/>
    <col min="12" max="12" width="12.28515625" style="1" bestFit="1" customWidth="1"/>
    <col min="13" max="13" width="11.5703125" style="1" bestFit="1" customWidth="1"/>
    <col min="14" max="15" width="5.5703125" style="1" bestFit="1" customWidth="1"/>
    <col min="16" max="16" width="6.5703125" style="1" bestFit="1" customWidth="1"/>
    <col min="17" max="17" width="7" style="1" bestFit="1" customWidth="1"/>
    <col min="18" max="18" width="12.28515625" style="1" bestFit="1" customWidth="1"/>
    <col min="19" max="19" width="14" style="1" customWidth="1"/>
    <col min="20" max="16384" width="9.140625" style="1"/>
  </cols>
  <sheetData>
    <row r="2" spans="1:19" ht="18.75" x14ac:dyDescent="0.3">
      <c r="B2" s="44" t="s">
        <v>724</v>
      </c>
    </row>
    <row r="5" spans="1:19" ht="15" customHeight="1" x14ac:dyDescent="0.25">
      <c r="A5" s="217"/>
      <c r="B5" s="1089" t="s">
        <v>735</v>
      </c>
      <c r="C5" s="1091" t="s">
        <v>755</v>
      </c>
      <c r="D5" s="1094"/>
      <c r="E5" s="1094"/>
      <c r="F5" s="1094"/>
      <c r="G5" s="1094"/>
      <c r="H5" s="1094"/>
      <c r="I5" s="1094"/>
      <c r="J5" s="1094"/>
      <c r="K5" s="1094"/>
      <c r="L5" s="1094"/>
      <c r="M5" s="1094"/>
      <c r="N5" s="1094"/>
      <c r="O5" s="1094"/>
      <c r="P5" s="1094"/>
      <c r="Q5" s="1090"/>
      <c r="R5" s="1095" t="s">
        <v>45</v>
      </c>
      <c r="S5" s="1095" t="s">
        <v>756</v>
      </c>
    </row>
    <row r="6" spans="1:19" x14ac:dyDescent="0.25">
      <c r="A6" s="218"/>
      <c r="B6" s="1089"/>
      <c r="C6" s="227">
        <v>0</v>
      </c>
      <c r="D6" s="228">
        <v>0.02</v>
      </c>
      <c r="E6" s="227">
        <v>0.04</v>
      </c>
      <c r="F6" s="228">
        <v>0.1</v>
      </c>
      <c r="G6" s="228">
        <v>0.2</v>
      </c>
      <c r="H6" s="228">
        <v>0.35</v>
      </c>
      <c r="I6" s="228">
        <v>0.5</v>
      </c>
      <c r="J6" s="228">
        <v>0.7</v>
      </c>
      <c r="K6" s="228">
        <v>0.75</v>
      </c>
      <c r="L6" s="229">
        <v>1</v>
      </c>
      <c r="M6" s="229">
        <v>1.5</v>
      </c>
      <c r="N6" s="229">
        <v>2.5</v>
      </c>
      <c r="O6" s="229">
        <v>3.7</v>
      </c>
      <c r="P6" s="229">
        <v>12.5</v>
      </c>
      <c r="Q6" s="229" t="s">
        <v>757</v>
      </c>
      <c r="R6" s="1095"/>
      <c r="S6" s="1095"/>
    </row>
    <row r="7" spans="1:19" x14ac:dyDescent="0.25">
      <c r="A7" s="218"/>
      <c r="B7" s="1089"/>
      <c r="C7" s="221" t="s">
        <v>7</v>
      </c>
      <c r="D7" s="221" t="s">
        <v>8</v>
      </c>
      <c r="E7" s="221" t="s">
        <v>9</v>
      </c>
      <c r="F7" s="221" t="s">
        <v>46</v>
      </c>
      <c r="G7" s="221" t="s">
        <v>47</v>
      </c>
      <c r="H7" s="221" t="s">
        <v>156</v>
      </c>
      <c r="I7" s="221" t="s">
        <v>157</v>
      </c>
      <c r="J7" s="221" t="s">
        <v>158</v>
      </c>
      <c r="K7" s="221" t="s">
        <v>159</v>
      </c>
      <c r="L7" s="221" t="s">
        <v>160</v>
      </c>
      <c r="M7" s="221" t="s">
        <v>161</v>
      </c>
      <c r="N7" s="221" t="s">
        <v>162</v>
      </c>
      <c r="O7" s="221" t="s">
        <v>163</v>
      </c>
      <c r="P7" s="221" t="s">
        <v>758</v>
      </c>
      <c r="Q7" s="221" t="s">
        <v>759</v>
      </c>
      <c r="R7" s="230" t="s">
        <v>760</v>
      </c>
      <c r="S7" s="230" t="s">
        <v>761</v>
      </c>
    </row>
    <row r="8" spans="1:19" x14ac:dyDescent="0.25">
      <c r="A8" s="222">
        <v>1</v>
      </c>
      <c r="B8" s="45" t="s">
        <v>743</v>
      </c>
      <c r="C8" s="692">
        <v>4003067800.7600002</v>
      </c>
      <c r="D8" s="692">
        <v>0</v>
      </c>
      <c r="E8" s="692">
        <v>0</v>
      </c>
      <c r="F8" s="692">
        <v>0</v>
      </c>
      <c r="G8" s="692">
        <v>0</v>
      </c>
      <c r="H8" s="692">
        <v>0</v>
      </c>
      <c r="I8" s="692">
        <v>0</v>
      </c>
      <c r="J8" s="692">
        <v>0</v>
      </c>
      <c r="K8" s="692">
        <v>0</v>
      </c>
      <c r="L8" s="692">
        <v>0</v>
      </c>
      <c r="M8" s="692">
        <v>0</v>
      </c>
      <c r="N8" s="692">
        <v>0</v>
      </c>
      <c r="O8" s="692">
        <v>0</v>
      </c>
      <c r="P8" s="692">
        <v>0</v>
      </c>
      <c r="Q8" s="692">
        <v>0</v>
      </c>
      <c r="R8" s="700">
        <f>SUM(C8:Q8)</f>
        <v>4003067800.7600002</v>
      </c>
      <c r="S8" s="700">
        <f>R8</f>
        <v>4003067800.7600002</v>
      </c>
    </row>
    <row r="9" spans="1:19" x14ac:dyDescent="0.25">
      <c r="A9" s="222">
        <v>2</v>
      </c>
      <c r="B9" s="216" t="s">
        <v>744</v>
      </c>
      <c r="C9" s="692">
        <v>0</v>
      </c>
      <c r="D9" s="692">
        <v>0</v>
      </c>
      <c r="E9" s="692">
        <v>0</v>
      </c>
      <c r="F9" s="692">
        <v>0</v>
      </c>
      <c r="G9" s="692">
        <v>99107384.560000002</v>
      </c>
      <c r="H9" s="692">
        <v>0</v>
      </c>
      <c r="I9" s="692">
        <v>0</v>
      </c>
      <c r="J9" s="692">
        <v>0</v>
      </c>
      <c r="K9" s="692">
        <v>0</v>
      </c>
      <c r="L9" s="692">
        <v>0</v>
      </c>
      <c r="M9" s="692">
        <v>0</v>
      </c>
      <c r="N9" s="692">
        <v>0</v>
      </c>
      <c r="O9" s="692">
        <v>0</v>
      </c>
      <c r="P9" s="692">
        <v>0</v>
      </c>
      <c r="Q9" s="692">
        <v>0</v>
      </c>
      <c r="R9" s="700">
        <f t="shared" ref="R9:R24" si="0">SUM(C9:Q9)</f>
        <v>99107384.560000002</v>
      </c>
      <c r="S9" s="700">
        <f t="shared" ref="S9:S24" si="1">R9</f>
        <v>99107384.560000002</v>
      </c>
    </row>
    <row r="10" spans="1:19" x14ac:dyDescent="0.25">
      <c r="A10" s="222">
        <v>3</v>
      </c>
      <c r="B10" s="216" t="s">
        <v>745</v>
      </c>
      <c r="C10" s="692">
        <v>0</v>
      </c>
      <c r="D10" s="692">
        <v>0</v>
      </c>
      <c r="E10" s="692">
        <v>0</v>
      </c>
      <c r="F10" s="692">
        <v>0</v>
      </c>
      <c r="G10" s="692">
        <v>28961.279999999999</v>
      </c>
      <c r="H10" s="692">
        <v>0</v>
      </c>
      <c r="I10" s="692">
        <v>0</v>
      </c>
      <c r="J10" s="692">
        <v>0</v>
      </c>
      <c r="K10" s="692">
        <v>0</v>
      </c>
      <c r="L10" s="692">
        <v>0</v>
      </c>
      <c r="M10" s="692">
        <v>0</v>
      </c>
      <c r="N10" s="692">
        <v>0</v>
      </c>
      <c r="O10" s="692">
        <v>0</v>
      </c>
      <c r="P10" s="692">
        <v>0</v>
      </c>
      <c r="Q10" s="692">
        <v>0</v>
      </c>
      <c r="R10" s="700">
        <f t="shared" si="0"/>
        <v>28961.279999999999</v>
      </c>
      <c r="S10" s="700">
        <f t="shared" si="1"/>
        <v>28961.279999999999</v>
      </c>
    </row>
    <row r="11" spans="1:19" x14ac:dyDescent="0.25">
      <c r="A11" s="222">
        <v>4</v>
      </c>
      <c r="B11" s="216" t="s">
        <v>746</v>
      </c>
      <c r="C11" s="692">
        <v>7403843.6900000004</v>
      </c>
      <c r="D11" s="692">
        <v>0</v>
      </c>
      <c r="E11" s="692">
        <v>0</v>
      </c>
      <c r="F11" s="692">
        <v>0</v>
      </c>
      <c r="G11" s="692">
        <v>0</v>
      </c>
      <c r="H11" s="692">
        <v>0</v>
      </c>
      <c r="I11" s="692">
        <v>0</v>
      </c>
      <c r="J11" s="692">
        <v>0</v>
      </c>
      <c r="K11" s="692">
        <v>0</v>
      </c>
      <c r="L11" s="692">
        <v>0</v>
      </c>
      <c r="M11" s="692">
        <v>0</v>
      </c>
      <c r="N11" s="692">
        <v>0</v>
      </c>
      <c r="O11" s="692">
        <v>0</v>
      </c>
      <c r="P11" s="692">
        <v>0</v>
      </c>
      <c r="Q11" s="692">
        <v>0</v>
      </c>
      <c r="R11" s="700">
        <f t="shared" si="0"/>
        <v>7403843.6900000004</v>
      </c>
      <c r="S11" s="700">
        <f t="shared" si="1"/>
        <v>7403843.6900000004</v>
      </c>
    </row>
    <row r="12" spans="1:19" x14ac:dyDescent="0.25">
      <c r="A12" s="222">
        <v>5</v>
      </c>
      <c r="B12" s="216" t="s">
        <v>747</v>
      </c>
      <c r="C12" s="692">
        <v>0</v>
      </c>
      <c r="D12" s="692">
        <v>0</v>
      </c>
      <c r="E12" s="692">
        <v>0</v>
      </c>
      <c r="F12" s="692">
        <v>0</v>
      </c>
      <c r="G12" s="692">
        <v>0</v>
      </c>
      <c r="H12" s="692">
        <v>0</v>
      </c>
      <c r="I12" s="692">
        <v>0</v>
      </c>
      <c r="J12" s="692">
        <v>0</v>
      </c>
      <c r="K12" s="692">
        <v>0</v>
      </c>
      <c r="L12" s="692">
        <v>0</v>
      </c>
      <c r="M12" s="692">
        <v>0</v>
      </c>
      <c r="N12" s="692">
        <v>0</v>
      </c>
      <c r="O12" s="692">
        <v>0</v>
      </c>
      <c r="P12" s="692">
        <v>0</v>
      </c>
      <c r="Q12" s="692">
        <v>0</v>
      </c>
      <c r="R12" s="700">
        <f t="shared" si="0"/>
        <v>0</v>
      </c>
      <c r="S12" s="700">
        <f t="shared" si="1"/>
        <v>0</v>
      </c>
    </row>
    <row r="13" spans="1:19" x14ac:dyDescent="0.25">
      <c r="A13" s="222">
        <v>6</v>
      </c>
      <c r="B13" s="216" t="s">
        <v>599</v>
      </c>
      <c r="C13" s="692">
        <v>0</v>
      </c>
      <c r="D13" s="692">
        <v>0</v>
      </c>
      <c r="E13" s="692">
        <v>0</v>
      </c>
      <c r="F13" s="692">
        <v>0</v>
      </c>
      <c r="G13" s="692">
        <v>51750935.950000003</v>
      </c>
      <c r="H13" s="692">
        <v>0</v>
      </c>
      <c r="I13" s="692">
        <v>228923.75</v>
      </c>
      <c r="J13" s="692">
        <v>0</v>
      </c>
      <c r="K13" s="692">
        <v>0</v>
      </c>
      <c r="L13" s="692">
        <v>0</v>
      </c>
      <c r="M13" s="692">
        <v>0</v>
      </c>
      <c r="N13" s="692">
        <v>0</v>
      </c>
      <c r="O13" s="692">
        <v>0</v>
      </c>
      <c r="P13" s="692">
        <v>0</v>
      </c>
      <c r="Q13" s="692">
        <v>0</v>
      </c>
      <c r="R13" s="700">
        <f t="shared" si="0"/>
        <v>51979859.700000003</v>
      </c>
      <c r="S13" s="700">
        <f t="shared" si="1"/>
        <v>51979859.700000003</v>
      </c>
    </row>
    <row r="14" spans="1:19" x14ac:dyDescent="0.25">
      <c r="A14" s="222">
        <v>7</v>
      </c>
      <c r="B14" s="216" t="s">
        <v>605</v>
      </c>
      <c r="C14" s="692">
        <v>0</v>
      </c>
      <c r="D14" s="692">
        <v>0</v>
      </c>
      <c r="E14" s="692">
        <v>0</v>
      </c>
      <c r="F14" s="692">
        <v>0</v>
      </c>
      <c r="G14" s="692">
        <v>0</v>
      </c>
      <c r="H14" s="692">
        <v>0</v>
      </c>
      <c r="I14" s="692">
        <v>0</v>
      </c>
      <c r="J14" s="692">
        <v>0</v>
      </c>
      <c r="K14" s="692">
        <v>0</v>
      </c>
      <c r="L14" s="692">
        <v>1366829243.9170001</v>
      </c>
      <c r="M14" s="692">
        <v>0</v>
      </c>
      <c r="N14" s="692">
        <v>0</v>
      </c>
      <c r="O14" s="692">
        <v>0</v>
      </c>
      <c r="P14" s="692">
        <v>0</v>
      </c>
      <c r="Q14" s="692">
        <v>0</v>
      </c>
      <c r="R14" s="700">
        <f t="shared" si="0"/>
        <v>1366829243.9170001</v>
      </c>
      <c r="S14" s="700">
        <f t="shared" si="1"/>
        <v>1366829243.9170001</v>
      </c>
    </row>
    <row r="15" spans="1:19" x14ac:dyDescent="0.25">
      <c r="A15" s="222">
        <v>8</v>
      </c>
      <c r="B15" s="216" t="s">
        <v>603</v>
      </c>
      <c r="C15" s="692">
        <v>0</v>
      </c>
      <c r="D15" s="692">
        <v>0</v>
      </c>
      <c r="E15" s="692">
        <v>0</v>
      </c>
      <c r="F15" s="692">
        <v>0</v>
      </c>
      <c r="G15" s="692">
        <v>0</v>
      </c>
      <c r="H15" s="692">
        <v>0</v>
      </c>
      <c r="I15" s="692">
        <v>0</v>
      </c>
      <c r="J15" s="692">
        <v>0</v>
      </c>
      <c r="K15" s="692">
        <v>321177294.49199998</v>
      </c>
      <c r="L15" s="692">
        <v>0</v>
      </c>
      <c r="M15" s="692">
        <v>0</v>
      </c>
      <c r="N15" s="692">
        <v>0</v>
      </c>
      <c r="O15" s="692">
        <v>0</v>
      </c>
      <c r="P15" s="692">
        <v>0</v>
      </c>
      <c r="Q15" s="692">
        <v>0</v>
      </c>
      <c r="R15" s="700">
        <f t="shared" si="0"/>
        <v>321177294.49199998</v>
      </c>
      <c r="S15" s="700">
        <f t="shared" si="1"/>
        <v>321177294.49199998</v>
      </c>
    </row>
    <row r="16" spans="1:19" ht="30" x14ac:dyDescent="0.25">
      <c r="A16" s="222">
        <v>9</v>
      </c>
      <c r="B16" s="216" t="s">
        <v>762</v>
      </c>
      <c r="C16" s="692">
        <v>0</v>
      </c>
      <c r="D16" s="692">
        <v>0</v>
      </c>
      <c r="E16" s="692">
        <v>0</v>
      </c>
      <c r="F16" s="692">
        <v>0</v>
      </c>
      <c r="G16" s="692">
        <v>0</v>
      </c>
      <c r="H16" s="692">
        <v>832394649.23000002</v>
      </c>
      <c r="I16" s="692">
        <v>0</v>
      </c>
      <c r="J16" s="692">
        <v>0</v>
      </c>
      <c r="K16" s="692">
        <v>0</v>
      </c>
      <c r="L16" s="692">
        <v>0</v>
      </c>
      <c r="M16" s="692">
        <v>0</v>
      </c>
      <c r="N16" s="692">
        <v>0</v>
      </c>
      <c r="O16" s="692">
        <v>0</v>
      </c>
      <c r="P16" s="692">
        <v>0</v>
      </c>
      <c r="Q16" s="692">
        <v>0</v>
      </c>
      <c r="R16" s="700">
        <f t="shared" si="0"/>
        <v>832394649.23000002</v>
      </c>
      <c r="S16" s="700">
        <f t="shared" si="1"/>
        <v>832394649.23000002</v>
      </c>
    </row>
    <row r="17" spans="1:19" x14ac:dyDescent="0.25">
      <c r="A17" s="222">
        <v>10</v>
      </c>
      <c r="B17" s="216" t="s">
        <v>607</v>
      </c>
      <c r="C17" s="692">
        <v>0</v>
      </c>
      <c r="D17" s="692">
        <v>0</v>
      </c>
      <c r="E17" s="692">
        <v>0</v>
      </c>
      <c r="F17" s="692">
        <v>0</v>
      </c>
      <c r="G17" s="692">
        <v>0</v>
      </c>
      <c r="H17" s="692">
        <v>0</v>
      </c>
      <c r="I17" s="692">
        <v>0</v>
      </c>
      <c r="J17" s="692">
        <v>0</v>
      </c>
      <c r="K17" s="692">
        <v>0</v>
      </c>
      <c r="L17" s="692">
        <v>2152033.0499999998</v>
      </c>
      <c r="M17" s="692">
        <v>11454491.855999999</v>
      </c>
      <c r="N17" s="692">
        <v>0</v>
      </c>
      <c r="O17" s="692">
        <v>0</v>
      </c>
      <c r="P17" s="692">
        <v>0</v>
      </c>
      <c r="Q17" s="692">
        <v>0</v>
      </c>
      <c r="R17" s="700">
        <f t="shared" si="0"/>
        <v>13606524.905999999</v>
      </c>
      <c r="S17" s="700">
        <f t="shared" si="1"/>
        <v>13606524.905999999</v>
      </c>
    </row>
    <row r="18" spans="1:19" ht="30" x14ac:dyDescent="0.25">
      <c r="A18" s="222">
        <v>11</v>
      </c>
      <c r="B18" s="216" t="s">
        <v>750</v>
      </c>
      <c r="C18" s="692">
        <v>0</v>
      </c>
      <c r="D18" s="692">
        <v>0</v>
      </c>
      <c r="E18" s="692">
        <v>0</v>
      </c>
      <c r="F18" s="692">
        <v>0</v>
      </c>
      <c r="G18" s="692">
        <v>0</v>
      </c>
      <c r="H18" s="692">
        <v>0</v>
      </c>
      <c r="I18" s="692">
        <v>0</v>
      </c>
      <c r="J18" s="692">
        <v>0</v>
      </c>
      <c r="K18" s="692">
        <v>0</v>
      </c>
      <c r="L18" s="692">
        <v>0</v>
      </c>
      <c r="M18" s="692">
        <v>30995920.18</v>
      </c>
      <c r="N18" s="692">
        <v>0</v>
      </c>
      <c r="O18" s="692">
        <v>0</v>
      </c>
      <c r="P18" s="692">
        <v>0</v>
      </c>
      <c r="Q18" s="692">
        <v>0</v>
      </c>
      <c r="R18" s="700">
        <f t="shared" si="0"/>
        <v>30995920.18</v>
      </c>
      <c r="S18" s="700">
        <f t="shared" si="1"/>
        <v>30995920.18</v>
      </c>
    </row>
    <row r="19" spans="1:19" x14ac:dyDescent="0.25">
      <c r="A19" s="222">
        <v>12</v>
      </c>
      <c r="B19" s="216" t="s">
        <v>593</v>
      </c>
      <c r="C19" s="692">
        <v>0</v>
      </c>
      <c r="D19" s="692">
        <v>0</v>
      </c>
      <c r="E19" s="692">
        <v>0</v>
      </c>
      <c r="F19" s="692">
        <v>1902889.56</v>
      </c>
      <c r="G19" s="692">
        <v>0</v>
      </c>
      <c r="H19" s="692">
        <v>0</v>
      </c>
      <c r="I19" s="692">
        <v>0</v>
      </c>
      <c r="J19" s="692">
        <v>0</v>
      </c>
      <c r="K19" s="692">
        <v>0</v>
      </c>
      <c r="L19" s="692">
        <v>0</v>
      </c>
      <c r="M19" s="692">
        <v>0</v>
      </c>
      <c r="N19" s="692">
        <v>0</v>
      </c>
      <c r="O19" s="692">
        <v>0</v>
      </c>
      <c r="P19" s="692">
        <v>0</v>
      </c>
      <c r="Q19" s="692">
        <v>0</v>
      </c>
      <c r="R19" s="700">
        <f t="shared" si="0"/>
        <v>1902889.56</v>
      </c>
      <c r="S19" s="700">
        <f t="shared" si="1"/>
        <v>1902889.56</v>
      </c>
    </row>
    <row r="20" spans="1:19" ht="30" x14ac:dyDescent="0.25">
      <c r="A20" s="222">
        <v>13</v>
      </c>
      <c r="B20" s="216" t="s">
        <v>763</v>
      </c>
      <c r="C20" s="692">
        <v>0</v>
      </c>
      <c r="D20" s="692">
        <v>0</v>
      </c>
      <c r="E20" s="692">
        <v>0</v>
      </c>
      <c r="F20" s="692">
        <v>0</v>
      </c>
      <c r="G20" s="692">
        <v>0</v>
      </c>
      <c r="H20" s="692">
        <v>0</v>
      </c>
      <c r="I20" s="692">
        <v>0</v>
      </c>
      <c r="J20" s="692">
        <v>0</v>
      </c>
      <c r="K20" s="692">
        <v>0</v>
      </c>
      <c r="L20" s="692">
        <v>0</v>
      </c>
      <c r="M20" s="692">
        <v>0</v>
      </c>
      <c r="N20" s="692">
        <v>0</v>
      </c>
      <c r="O20" s="692">
        <v>0</v>
      </c>
      <c r="P20" s="692">
        <v>0</v>
      </c>
      <c r="Q20" s="692">
        <v>0</v>
      </c>
      <c r="R20" s="700">
        <f t="shared" si="0"/>
        <v>0</v>
      </c>
      <c r="S20" s="700">
        <f t="shared" si="1"/>
        <v>0</v>
      </c>
    </row>
    <row r="21" spans="1:19" ht="30" x14ac:dyDescent="0.25">
      <c r="A21" s="222">
        <v>14</v>
      </c>
      <c r="B21" s="216" t="s">
        <v>764</v>
      </c>
      <c r="C21" s="692">
        <v>0</v>
      </c>
      <c r="D21" s="692">
        <v>0</v>
      </c>
      <c r="E21" s="692">
        <v>0</v>
      </c>
      <c r="F21" s="692">
        <v>0</v>
      </c>
      <c r="G21" s="692">
        <v>0</v>
      </c>
      <c r="H21" s="692">
        <v>0</v>
      </c>
      <c r="I21" s="692">
        <v>0</v>
      </c>
      <c r="J21" s="692">
        <v>0</v>
      </c>
      <c r="K21" s="692">
        <v>0</v>
      </c>
      <c r="L21" s="692">
        <v>0</v>
      </c>
      <c r="M21" s="692">
        <v>0</v>
      </c>
      <c r="N21" s="692">
        <v>0</v>
      </c>
      <c r="O21" s="692">
        <v>0</v>
      </c>
      <c r="P21" s="692">
        <v>0</v>
      </c>
      <c r="Q21" s="692">
        <v>0</v>
      </c>
      <c r="R21" s="700">
        <f t="shared" si="0"/>
        <v>0</v>
      </c>
      <c r="S21" s="700">
        <f t="shared" si="1"/>
        <v>0</v>
      </c>
    </row>
    <row r="22" spans="1:19" x14ac:dyDescent="0.25">
      <c r="A22" s="222">
        <v>15</v>
      </c>
      <c r="B22" s="216" t="s">
        <v>765</v>
      </c>
      <c r="C22" s="692">
        <v>0</v>
      </c>
      <c r="D22" s="692">
        <v>0</v>
      </c>
      <c r="E22" s="692">
        <v>0</v>
      </c>
      <c r="F22" s="692">
        <v>0</v>
      </c>
      <c r="G22" s="692">
        <v>0</v>
      </c>
      <c r="H22" s="692">
        <v>0</v>
      </c>
      <c r="I22" s="692">
        <v>0</v>
      </c>
      <c r="J22" s="692">
        <v>0</v>
      </c>
      <c r="K22" s="692">
        <v>0</v>
      </c>
      <c r="L22" s="692">
        <v>0</v>
      </c>
      <c r="M22" s="692">
        <v>0</v>
      </c>
      <c r="N22" s="692">
        <v>0</v>
      </c>
      <c r="O22" s="692">
        <v>0</v>
      </c>
      <c r="P22" s="692">
        <v>0</v>
      </c>
      <c r="Q22" s="692">
        <v>0</v>
      </c>
      <c r="R22" s="700">
        <f t="shared" si="0"/>
        <v>0</v>
      </c>
      <c r="S22" s="700">
        <f t="shared" si="1"/>
        <v>0</v>
      </c>
    </row>
    <row r="23" spans="1:19" x14ac:dyDescent="0.25">
      <c r="A23" s="222">
        <v>16</v>
      </c>
      <c r="B23" s="216" t="s">
        <v>753</v>
      </c>
      <c r="C23" s="692">
        <v>1835.94</v>
      </c>
      <c r="D23" s="692">
        <v>0</v>
      </c>
      <c r="E23" s="692">
        <v>0</v>
      </c>
      <c r="F23" s="692">
        <v>0</v>
      </c>
      <c r="G23" s="692">
        <v>629586.65</v>
      </c>
      <c r="H23" s="692">
        <v>0</v>
      </c>
      <c r="I23" s="692">
        <v>0</v>
      </c>
      <c r="J23" s="692">
        <v>0</v>
      </c>
      <c r="K23" s="692">
        <v>0</v>
      </c>
      <c r="L23" s="692">
        <v>27497855.579999998</v>
      </c>
      <c r="M23" s="692">
        <v>0</v>
      </c>
      <c r="N23" s="692">
        <v>0</v>
      </c>
      <c r="O23" s="692">
        <v>0</v>
      </c>
      <c r="P23" s="692">
        <v>0</v>
      </c>
      <c r="Q23" s="692">
        <v>0</v>
      </c>
      <c r="R23" s="700">
        <f t="shared" si="0"/>
        <v>28129278.169999998</v>
      </c>
      <c r="S23" s="700">
        <f t="shared" si="1"/>
        <v>28129278.169999998</v>
      </c>
    </row>
    <row r="24" spans="1:19" x14ac:dyDescent="0.25">
      <c r="A24" s="225">
        <v>17</v>
      </c>
      <c r="B24" s="226" t="s">
        <v>754</v>
      </c>
      <c r="C24" s="692">
        <v>4010473480.3899999</v>
      </c>
      <c r="D24" s="692">
        <v>0</v>
      </c>
      <c r="E24" s="692">
        <v>0</v>
      </c>
      <c r="F24" s="692">
        <v>1902889.56</v>
      </c>
      <c r="G24" s="692">
        <v>151516868.44</v>
      </c>
      <c r="H24" s="692">
        <v>832394649.23000002</v>
      </c>
      <c r="I24" s="692">
        <v>228923.75</v>
      </c>
      <c r="J24" s="692">
        <v>0</v>
      </c>
      <c r="K24" s="692">
        <v>321177294.49199998</v>
      </c>
      <c r="L24" s="692">
        <v>1396479132.5469999</v>
      </c>
      <c r="M24" s="692">
        <v>42450412.035999998</v>
      </c>
      <c r="N24" s="692">
        <v>0</v>
      </c>
      <c r="O24" s="692">
        <v>0</v>
      </c>
      <c r="P24" s="692">
        <v>0</v>
      </c>
      <c r="Q24" s="692">
        <v>0</v>
      </c>
      <c r="R24" s="700">
        <f t="shared" si="0"/>
        <v>6756623650.4449997</v>
      </c>
      <c r="S24" s="700">
        <f t="shared" si="1"/>
        <v>6756623650.4449997</v>
      </c>
    </row>
  </sheetData>
  <mergeCells count="4">
    <mergeCell ref="B5:B7"/>
    <mergeCell ref="C5:Q5"/>
    <mergeCell ref="R5:R6"/>
    <mergeCell ref="S5:S6"/>
  </mergeCells>
  <conditionalFormatting sqref="C8:Q24">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scale="66" orientation="landscape" r:id="rId1"/>
  <headerFooter>
    <oddHeader>&amp;CEN
Annex 23</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61B09-798F-4FEE-ABAE-FC2ED8762E68}">
  <sheetPr codeName="Sheet61">
    <pageSetUpPr fitToPage="1"/>
  </sheetPr>
  <dimension ref="A1:C10"/>
  <sheetViews>
    <sheetView showGridLines="0" zoomScaleNormal="100" workbookViewId="0">
      <selection activeCell="X9" sqref="X9"/>
    </sheetView>
    <sheetView workbookViewId="1"/>
  </sheetViews>
  <sheetFormatPr defaultColWidth="9.140625" defaultRowHeight="15" x14ac:dyDescent="0.25"/>
  <cols>
    <col min="1" max="1" width="15" style="1" customWidth="1"/>
    <col min="2" max="2" width="12.42578125" style="1" bestFit="1" customWidth="1"/>
    <col min="3" max="3" width="73.5703125" style="1" customWidth="1"/>
    <col min="4" max="16384" width="9.140625" style="1"/>
  </cols>
  <sheetData>
    <row r="1" spans="1:3" ht="18" x14ac:dyDescent="0.25">
      <c r="A1" s="318" t="s">
        <v>977</v>
      </c>
      <c r="B1" s="340"/>
      <c r="C1" s="340"/>
    </row>
    <row r="2" spans="1:3" ht="21" x14ac:dyDescent="0.25">
      <c r="A2" s="1" t="s">
        <v>121</v>
      </c>
      <c r="B2" s="213"/>
      <c r="C2" s="214"/>
    </row>
    <row r="3" spans="1:3" ht="21" x14ac:dyDescent="0.25">
      <c r="B3" s="213"/>
      <c r="C3" s="214"/>
    </row>
    <row r="4" spans="1:3" ht="21" x14ac:dyDescent="0.25">
      <c r="B4" s="213"/>
      <c r="C4" s="214"/>
    </row>
    <row r="5" spans="1:3" x14ac:dyDescent="0.25">
      <c r="A5" s="16" t="s">
        <v>122</v>
      </c>
      <c r="B5" s="16" t="s">
        <v>114</v>
      </c>
      <c r="C5" s="341" t="s">
        <v>115</v>
      </c>
    </row>
    <row r="6" spans="1:3" ht="30" x14ac:dyDescent="0.25">
      <c r="A6" s="16" t="s">
        <v>985</v>
      </c>
      <c r="B6" s="16" t="s">
        <v>117</v>
      </c>
      <c r="C6" s="341" t="s">
        <v>986</v>
      </c>
    </row>
    <row r="7" spans="1:3" ht="165" x14ac:dyDescent="0.25">
      <c r="A7" s="16" t="s">
        <v>987</v>
      </c>
      <c r="B7" s="16" t="s">
        <v>118</v>
      </c>
      <c r="C7" s="215" t="s">
        <v>988</v>
      </c>
    </row>
    <row r="8" spans="1:3" ht="60" x14ac:dyDescent="0.25">
      <c r="A8" s="16" t="s">
        <v>989</v>
      </c>
      <c r="B8" s="16" t="s">
        <v>962</v>
      </c>
      <c r="C8" s="341" t="s">
        <v>990</v>
      </c>
    </row>
    <row r="9" spans="1:3" ht="75" x14ac:dyDescent="0.25">
      <c r="A9" s="16" t="s">
        <v>991</v>
      </c>
      <c r="B9" s="16" t="s">
        <v>133</v>
      </c>
      <c r="C9" s="215" t="s">
        <v>992</v>
      </c>
    </row>
    <row r="10" spans="1:3" ht="240" x14ac:dyDescent="0.25">
      <c r="A10" s="16" t="s">
        <v>993</v>
      </c>
      <c r="B10" s="16" t="s">
        <v>135</v>
      </c>
      <c r="C10" s="215" t="s">
        <v>994</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&amp;CEN
Annex XXI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1B969-42D0-4FDC-A29D-839DE0896A7F}">
  <sheetPr codeName="Sheet62">
    <pageSetUpPr fitToPage="1"/>
  </sheetPr>
  <dimension ref="A1:N50"/>
  <sheetViews>
    <sheetView showGridLines="0" zoomScaleNormal="100" workbookViewId="0">
      <selection activeCell="X9" sqref="X9"/>
    </sheetView>
    <sheetView workbookViewId="1"/>
  </sheetViews>
  <sheetFormatPr defaultColWidth="9.140625" defaultRowHeight="15" x14ac:dyDescent="0.25"/>
  <cols>
    <col min="1" max="1" width="16" style="1" customWidth="1"/>
    <col min="2" max="2" width="20" style="1" customWidth="1"/>
    <col min="3" max="4" width="13.5703125" style="1" customWidth="1"/>
    <col min="5" max="5" width="15.140625" style="1" customWidth="1"/>
    <col min="6" max="6" width="19.42578125" style="1" customWidth="1"/>
    <col min="7" max="7" width="14.140625" style="1" customWidth="1"/>
    <col min="8" max="8" width="11.42578125" style="1" customWidth="1"/>
    <col min="9" max="9" width="14.42578125" style="1" customWidth="1"/>
    <col min="10" max="10" width="17.5703125" style="1" customWidth="1"/>
    <col min="11" max="11" width="15.140625" style="1" customWidth="1"/>
    <col min="12" max="13" width="15.5703125" style="1" customWidth="1"/>
    <col min="14" max="14" width="12.5703125" style="1" customWidth="1"/>
    <col min="15" max="16384" width="9.140625" style="1"/>
  </cols>
  <sheetData>
    <row r="1" spans="1:14" ht="18" x14ac:dyDescent="0.25">
      <c r="A1" s="342" t="s">
        <v>978</v>
      </c>
      <c r="M1" s="343"/>
    </row>
    <row r="3" spans="1:14" x14ac:dyDescent="0.25">
      <c r="A3" s="4"/>
    </row>
    <row r="4" spans="1:14" ht="75" x14ac:dyDescent="0.25">
      <c r="A4" s="1098" t="s">
        <v>995</v>
      </c>
      <c r="B4" s="220" t="s">
        <v>996</v>
      </c>
      <c r="C4" s="220" t="s">
        <v>997</v>
      </c>
      <c r="D4" s="220" t="s">
        <v>998</v>
      </c>
      <c r="E4" s="10" t="s">
        <v>999</v>
      </c>
      <c r="F4" s="10" t="s">
        <v>1000</v>
      </c>
      <c r="G4" s="10" t="s">
        <v>1001</v>
      </c>
      <c r="H4" s="10" t="s">
        <v>1002</v>
      </c>
      <c r="I4" s="10" t="s">
        <v>1003</v>
      </c>
      <c r="J4" s="10" t="s">
        <v>1004</v>
      </c>
      <c r="K4" s="220" t="s">
        <v>1005</v>
      </c>
      <c r="L4" s="220" t="s">
        <v>1006</v>
      </c>
      <c r="M4" s="220" t="s">
        <v>1007</v>
      </c>
      <c r="N4" s="220" t="s">
        <v>1008</v>
      </c>
    </row>
    <row r="5" spans="1:14" x14ac:dyDescent="0.25">
      <c r="A5" s="1099"/>
      <c r="B5" s="42" t="s">
        <v>7</v>
      </c>
      <c r="C5" s="42" t="s">
        <v>8</v>
      </c>
      <c r="D5" s="42" t="s">
        <v>9</v>
      </c>
      <c r="E5" s="42" t="s">
        <v>46</v>
      </c>
      <c r="F5" s="42" t="s">
        <v>47</v>
      </c>
      <c r="G5" s="42" t="s">
        <v>156</v>
      </c>
      <c r="H5" s="42" t="s">
        <v>157</v>
      </c>
      <c r="I5" s="42" t="s">
        <v>158</v>
      </c>
      <c r="J5" s="42" t="s">
        <v>159</v>
      </c>
      <c r="K5" s="42" t="s">
        <v>160</v>
      </c>
      <c r="L5" s="42" t="s">
        <v>161</v>
      </c>
      <c r="M5" s="42" t="s">
        <v>162</v>
      </c>
      <c r="N5" s="42" t="s">
        <v>163</v>
      </c>
    </row>
    <row r="6" spans="1:14" x14ac:dyDescent="0.25">
      <c r="A6" s="344" t="s">
        <v>1009</v>
      </c>
      <c r="B6" s="345"/>
      <c r="C6" s="223"/>
      <c r="D6" s="224"/>
      <c r="E6" s="224"/>
      <c r="F6" s="224"/>
      <c r="G6" s="224"/>
      <c r="H6" s="224"/>
      <c r="I6" s="224"/>
      <c r="J6" s="224"/>
      <c r="K6" s="224"/>
      <c r="L6" s="224"/>
      <c r="M6" s="224"/>
      <c r="N6" s="224"/>
    </row>
    <row r="7" spans="1:14" x14ac:dyDescent="0.25">
      <c r="A7" s="346"/>
      <c r="B7" s="347" t="s">
        <v>1010</v>
      </c>
      <c r="C7" s="223"/>
      <c r="D7" s="224"/>
      <c r="E7" s="224"/>
      <c r="F7" s="224"/>
      <c r="G7" s="224"/>
      <c r="H7" s="224"/>
      <c r="I7" s="224"/>
      <c r="J7" s="224"/>
      <c r="K7" s="224"/>
      <c r="L7" s="224"/>
      <c r="M7" s="224"/>
      <c r="N7" s="224"/>
    </row>
    <row r="8" spans="1:14" x14ac:dyDescent="0.25">
      <c r="A8" s="348"/>
      <c r="B8" s="349" t="s">
        <v>1011</v>
      </c>
      <c r="C8" s="223"/>
      <c r="D8" s="224"/>
      <c r="E8" s="224"/>
      <c r="F8" s="224"/>
      <c r="G8" s="224"/>
      <c r="H8" s="224"/>
      <c r="I8" s="224"/>
      <c r="J8" s="224"/>
      <c r="K8" s="224"/>
      <c r="L8" s="224"/>
      <c r="M8" s="224"/>
      <c r="N8" s="224"/>
    </row>
    <row r="9" spans="1:14" x14ac:dyDescent="0.25">
      <c r="A9" s="348"/>
      <c r="B9" s="349" t="s">
        <v>1012</v>
      </c>
      <c r="C9" s="223"/>
      <c r="D9" s="224"/>
      <c r="E9" s="224"/>
      <c r="F9" s="224"/>
      <c r="G9" s="224"/>
      <c r="H9" s="224"/>
      <c r="I9" s="224"/>
      <c r="J9" s="224"/>
      <c r="K9" s="224"/>
      <c r="L9" s="224"/>
      <c r="M9" s="224"/>
      <c r="N9" s="224"/>
    </row>
    <row r="10" spans="1:14" x14ac:dyDescent="0.25">
      <c r="A10" s="348"/>
      <c r="B10" s="347" t="s">
        <v>1013</v>
      </c>
      <c r="C10" s="223"/>
      <c r="D10" s="224"/>
      <c r="E10" s="224"/>
      <c r="F10" s="224"/>
      <c r="G10" s="224"/>
      <c r="H10" s="224"/>
      <c r="I10" s="224"/>
      <c r="J10" s="224"/>
      <c r="K10" s="224"/>
      <c r="L10" s="224"/>
      <c r="M10" s="224"/>
      <c r="N10" s="224"/>
    </row>
    <row r="11" spans="1:14" x14ac:dyDescent="0.25">
      <c r="A11" s="348"/>
      <c r="B11" s="347" t="s">
        <v>1014</v>
      </c>
      <c r="C11" s="223"/>
      <c r="D11" s="224"/>
      <c r="E11" s="224"/>
      <c r="F11" s="224"/>
      <c r="G11" s="224"/>
      <c r="H11" s="224"/>
      <c r="I11" s="224"/>
      <c r="J11" s="224"/>
      <c r="K11" s="224"/>
      <c r="L11" s="224"/>
      <c r="M11" s="224"/>
      <c r="N11" s="224"/>
    </row>
    <row r="12" spans="1:14" x14ac:dyDescent="0.25">
      <c r="A12" s="348"/>
      <c r="B12" s="347" t="s">
        <v>1015</v>
      </c>
      <c r="C12" s="223"/>
      <c r="D12" s="224"/>
      <c r="E12" s="224"/>
      <c r="F12" s="224"/>
      <c r="G12" s="224"/>
      <c r="H12" s="224"/>
      <c r="I12" s="224"/>
      <c r="J12" s="224"/>
      <c r="K12" s="224"/>
      <c r="L12" s="224"/>
      <c r="M12" s="224"/>
      <c r="N12" s="224"/>
    </row>
    <row r="13" spans="1:14" x14ac:dyDescent="0.25">
      <c r="A13" s="348"/>
      <c r="B13" s="347" t="s">
        <v>1016</v>
      </c>
      <c r="C13" s="223"/>
      <c r="D13" s="224"/>
      <c r="E13" s="224"/>
      <c r="F13" s="224"/>
      <c r="G13" s="224"/>
      <c r="H13" s="224"/>
      <c r="I13" s="224"/>
      <c r="J13" s="224"/>
      <c r="K13" s="224"/>
      <c r="L13" s="224"/>
      <c r="M13" s="224"/>
      <c r="N13" s="224"/>
    </row>
    <row r="14" spans="1:14" x14ac:dyDescent="0.25">
      <c r="A14" s="348"/>
      <c r="B14" s="349" t="s">
        <v>1017</v>
      </c>
      <c r="C14" s="223"/>
      <c r="D14" s="224"/>
      <c r="E14" s="224"/>
      <c r="F14" s="224"/>
      <c r="G14" s="224"/>
      <c r="H14" s="224"/>
      <c r="I14" s="224"/>
      <c r="J14" s="224"/>
      <c r="K14" s="224"/>
      <c r="L14" s="224"/>
      <c r="M14" s="224"/>
      <c r="N14" s="224"/>
    </row>
    <row r="15" spans="1:14" x14ac:dyDescent="0.25">
      <c r="A15" s="348"/>
      <c r="B15" s="349" t="s">
        <v>1018</v>
      </c>
      <c r="C15" s="223"/>
      <c r="D15" s="224"/>
      <c r="E15" s="224"/>
      <c r="F15" s="224"/>
      <c r="G15" s="224"/>
      <c r="H15" s="224"/>
      <c r="I15" s="224"/>
      <c r="J15" s="224"/>
      <c r="K15" s="224"/>
      <c r="L15" s="224"/>
      <c r="M15" s="224"/>
      <c r="N15" s="224"/>
    </row>
    <row r="16" spans="1:14" x14ac:dyDescent="0.25">
      <c r="A16" s="348"/>
      <c r="B16" s="347" t="s">
        <v>1019</v>
      </c>
      <c r="C16" s="223"/>
      <c r="D16" s="224"/>
      <c r="E16" s="224"/>
      <c r="F16" s="224"/>
      <c r="G16" s="224"/>
      <c r="H16" s="224"/>
      <c r="I16" s="224"/>
      <c r="J16" s="224"/>
      <c r="K16" s="224"/>
      <c r="L16" s="224"/>
      <c r="M16" s="224"/>
      <c r="N16" s="224"/>
    </row>
    <row r="17" spans="1:14" x14ac:dyDescent="0.25">
      <c r="A17" s="348"/>
      <c r="B17" s="349" t="s">
        <v>1020</v>
      </c>
      <c r="C17" s="223"/>
      <c r="D17" s="224"/>
      <c r="E17" s="224"/>
      <c r="F17" s="224"/>
      <c r="G17" s="224"/>
      <c r="H17" s="224"/>
      <c r="I17" s="224"/>
      <c r="J17" s="224"/>
      <c r="K17" s="224"/>
      <c r="L17" s="224"/>
      <c r="M17" s="224"/>
      <c r="N17" s="224"/>
    </row>
    <row r="18" spans="1:14" x14ac:dyDescent="0.25">
      <c r="A18" s="348"/>
      <c r="B18" s="349" t="s">
        <v>1021</v>
      </c>
      <c r="C18" s="223"/>
      <c r="D18" s="224"/>
      <c r="E18" s="224"/>
      <c r="F18" s="224"/>
      <c r="G18" s="224"/>
      <c r="H18" s="224"/>
      <c r="I18" s="224"/>
      <c r="J18" s="224"/>
      <c r="K18" s="224"/>
      <c r="L18" s="224"/>
      <c r="M18" s="224"/>
      <c r="N18" s="224"/>
    </row>
    <row r="19" spans="1:14" x14ac:dyDescent="0.25">
      <c r="A19" s="348"/>
      <c r="B19" s="347" t="s">
        <v>1022</v>
      </c>
      <c r="C19" s="223"/>
      <c r="D19" s="224"/>
      <c r="E19" s="224"/>
      <c r="F19" s="224"/>
      <c r="G19" s="224"/>
      <c r="H19" s="224"/>
      <c r="I19" s="224"/>
      <c r="J19" s="224"/>
      <c r="K19" s="224"/>
      <c r="L19" s="224"/>
      <c r="M19" s="224"/>
      <c r="N19" s="224"/>
    </row>
    <row r="20" spans="1:14" x14ac:dyDescent="0.25">
      <c r="A20" s="348"/>
      <c r="B20" s="349" t="s">
        <v>1023</v>
      </c>
      <c r="C20" s="223"/>
      <c r="D20" s="224"/>
      <c r="E20" s="224"/>
      <c r="F20" s="224"/>
      <c r="G20" s="224"/>
      <c r="H20" s="224"/>
      <c r="I20" s="224"/>
      <c r="J20" s="224"/>
      <c r="K20" s="224"/>
      <c r="L20" s="224"/>
      <c r="M20" s="224"/>
      <c r="N20" s="224"/>
    </row>
    <row r="21" spans="1:14" x14ac:dyDescent="0.25">
      <c r="A21" s="348"/>
      <c r="B21" s="349" t="s">
        <v>1024</v>
      </c>
      <c r="C21" s="223"/>
      <c r="D21" s="224"/>
      <c r="E21" s="224"/>
      <c r="F21" s="224"/>
      <c r="G21" s="224"/>
      <c r="H21" s="224"/>
      <c r="I21" s="224"/>
      <c r="J21" s="224"/>
      <c r="K21" s="224"/>
      <c r="L21" s="224"/>
      <c r="M21" s="224"/>
      <c r="N21" s="224"/>
    </row>
    <row r="22" spans="1:14" x14ac:dyDescent="0.25">
      <c r="A22" s="348"/>
      <c r="B22" s="349" t="s">
        <v>1025</v>
      </c>
      <c r="C22" s="223"/>
      <c r="D22" s="224"/>
      <c r="E22" s="224"/>
      <c r="F22" s="224"/>
      <c r="G22" s="224"/>
      <c r="H22" s="224"/>
      <c r="I22" s="224"/>
      <c r="J22" s="224"/>
      <c r="K22" s="224"/>
      <c r="L22" s="224"/>
      <c r="M22" s="224"/>
      <c r="N22" s="224"/>
    </row>
    <row r="23" spans="1:14" x14ac:dyDescent="0.25">
      <c r="A23" s="350"/>
      <c r="B23" s="347" t="s">
        <v>1026</v>
      </c>
      <c r="C23" s="223"/>
      <c r="D23" s="224"/>
      <c r="E23" s="224"/>
      <c r="F23" s="224"/>
      <c r="G23" s="224"/>
      <c r="H23" s="224"/>
      <c r="I23" s="224"/>
      <c r="J23" s="224"/>
      <c r="K23" s="224"/>
      <c r="L23" s="224"/>
      <c r="M23" s="224"/>
      <c r="N23" s="224"/>
    </row>
    <row r="24" spans="1:14" x14ac:dyDescent="0.25">
      <c r="A24" s="1100" t="s">
        <v>1027</v>
      </c>
      <c r="B24" s="1101"/>
      <c r="C24" s="224"/>
      <c r="D24" s="224"/>
      <c r="E24" s="224"/>
      <c r="F24" s="224"/>
      <c r="G24" s="224"/>
      <c r="H24" s="224"/>
      <c r="I24" s="224"/>
      <c r="J24" s="224"/>
      <c r="K24" s="224"/>
      <c r="L24" s="224"/>
      <c r="M24" s="224"/>
      <c r="N24" s="224"/>
    </row>
    <row r="25" spans="1:14" x14ac:dyDescent="0.25">
      <c r="A25" s="1096" t="s">
        <v>1028</v>
      </c>
      <c r="B25" s="1097"/>
      <c r="C25" s="224"/>
      <c r="D25" s="224"/>
      <c r="E25" s="224"/>
      <c r="F25" s="224"/>
      <c r="G25" s="351"/>
      <c r="H25" s="224"/>
      <c r="I25" s="351"/>
      <c r="J25" s="224"/>
      <c r="K25" s="224"/>
      <c r="L25" s="224"/>
      <c r="M25" s="224"/>
      <c r="N25" s="224"/>
    </row>
    <row r="26" spans="1:14" x14ac:dyDescent="0.25">
      <c r="A26" s="343"/>
      <c r="B26" s="343"/>
      <c r="C26" s="343"/>
      <c r="D26" s="343"/>
      <c r="E26" s="343"/>
      <c r="F26" s="343"/>
      <c r="G26" s="343"/>
      <c r="H26" s="343"/>
      <c r="I26" s="343"/>
      <c r="J26" s="343"/>
      <c r="K26" s="343"/>
      <c r="L26" s="343"/>
      <c r="M26" s="343"/>
      <c r="N26" s="343"/>
    </row>
    <row r="27" spans="1:14" x14ac:dyDescent="0.25">
      <c r="A27" s="343"/>
      <c r="B27" s="343"/>
      <c r="C27" s="343"/>
      <c r="D27" s="343"/>
      <c r="E27" s="343"/>
      <c r="F27" s="343"/>
      <c r="G27" s="343"/>
      <c r="H27" s="343"/>
      <c r="I27" s="343"/>
      <c r="J27" s="343"/>
      <c r="K27" s="343"/>
      <c r="L27" s="343"/>
      <c r="M27" s="343"/>
      <c r="N27" s="343"/>
    </row>
    <row r="28" spans="1:14" x14ac:dyDescent="0.25">
      <c r="A28" s="343"/>
      <c r="B28" s="343"/>
      <c r="C28" s="343"/>
      <c r="D28" s="343"/>
      <c r="E28" s="343"/>
      <c r="F28" s="343"/>
      <c r="G28" s="343"/>
      <c r="H28" s="343"/>
      <c r="I28" s="343"/>
      <c r="J28" s="343"/>
      <c r="K28" s="343"/>
      <c r="L28" s="343"/>
      <c r="M28" s="343"/>
      <c r="N28" s="343"/>
    </row>
    <row r="29" spans="1:14" ht="75" x14ac:dyDescent="0.25">
      <c r="A29" s="1102" t="s">
        <v>1029</v>
      </c>
      <c r="B29" s="352" t="s">
        <v>996</v>
      </c>
      <c r="C29" s="220" t="s">
        <v>997</v>
      </c>
      <c r="D29" s="220" t="s">
        <v>998</v>
      </c>
      <c r="E29" s="10" t="s">
        <v>999</v>
      </c>
      <c r="F29" s="10" t="s">
        <v>1000</v>
      </c>
      <c r="G29" s="10" t="s">
        <v>1001</v>
      </c>
      <c r="H29" s="10" t="s">
        <v>1002</v>
      </c>
      <c r="I29" s="10" t="s">
        <v>1003</v>
      </c>
      <c r="J29" s="10" t="s">
        <v>1004</v>
      </c>
      <c r="K29" s="220" t="s">
        <v>1005</v>
      </c>
      <c r="L29" s="220" t="s">
        <v>1006</v>
      </c>
      <c r="M29" s="220" t="s">
        <v>1007</v>
      </c>
      <c r="N29" s="220" t="s">
        <v>1008</v>
      </c>
    </row>
    <row r="30" spans="1:14" x14ac:dyDescent="0.25">
      <c r="A30" s="1103"/>
      <c r="B30" s="353" t="s">
        <v>7</v>
      </c>
      <c r="C30" s="42" t="s">
        <v>8</v>
      </c>
      <c r="D30" s="42" t="s">
        <v>9</v>
      </c>
      <c r="E30" s="42" t="s">
        <v>46</v>
      </c>
      <c r="F30" s="42" t="s">
        <v>47</v>
      </c>
      <c r="G30" s="42" t="s">
        <v>156</v>
      </c>
      <c r="H30" s="42" t="s">
        <v>157</v>
      </c>
      <c r="I30" s="42" t="s">
        <v>158</v>
      </c>
      <c r="J30" s="42" t="s">
        <v>159</v>
      </c>
      <c r="K30" s="42" t="s">
        <v>160</v>
      </c>
      <c r="L30" s="42" t="s">
        <v>161</v>
      </c>
      <c r="M30" s="42" t="s">
        <v>162</v>
      </c>
      <c r="N30" s="42" t="s">
        <v>163</v>
      </c>
    </row>
    <row r="31" spans="1:14" x14ac:dyDescent="0.25">
      <c r="A31" s="344" t="s">
        <v>1009</v>
      </c>
      <c r="B31" s="345"/>
      <c r="C31" s="223"/>
      <c r="D31" s="224"/>
      <c r="E31" s="224"/>
      <c r="F31" s="224"/>
      <c r="G31" s="224"/>
      <c r="H31" s="224"/>
      <c r="I31" s="224"/>
      <c r="J31" s="224"/>
      <c r="K31" s="224"/>
      <c r="L31" s="224"/>
      <c r="M31" s="224"/>
      <c r="N31" s="224"/>
    </row>
    <row r="32" spans="1:14" x14ac:dyDescent="0.25">
      <c r="A32" s="346"/>
      <c r="B32" s="347" t="s">
        <v>1010</v>
      </c>
      <c r="C32" s="223"/>
      <c r="D32" s="224"/>
      <c r="E32" s="224"/>
      <c r="F32" s="224"/>
      <c r="G32" s="224"/>
      <c r="H32" s="224"/>
      <c r="I32" s="224"/>
      <c r="J32" s="224"/>
      <c r="K32" s="224"/>
      <c r="L32" s="224"/>
      <c r="M32" s="224"/>
      <c r="N32" s="224"/>
    </row>
    <row r="33" spans="1:14" x14ac:dyDescent="0.25">
      <c r="A33" s="348"/>
      <c r="B33" s="349" t="s">
        <v>1011</v>
      </c>
      <c r="C33" s="223"/>
      <c r="D33" s="224"/>
      <c r="E33" s="224"/>
      <c r="F33" s="224"/>
      <c r="G33" s="224"/>
      <c r="H33" s="224"/>
      <c r="I33" s="224"/>
      <c r="J33" s="224"/>
      <c r="K33" s="224"/>
      <c r="L33" s="224"/>
      <c r="M33" s="224"/>
      <c r="N33" s="224"/>
    </row>
    <row r="34" spans="1:14" x14ac:dyDescent="0.25">
      <c r="A34" s="348"/>
      <c r="B34" s="349" t="s">
        <v>1012</v>
      </c>
      <c r="C34" s="223"/>
      <c r="D34" s="224"/>
      <c r="E34" s="224"/>
      <c r="F34" s="224"/>
      <c r="G34" s="224"/>
      <c r="H34" s="224"/>
      <c r="I34" s="224"/>
      <c r="J34" s="224"/>
      <c r="K34" s="224"/>
      <c r="L34" s="224"/>
      <c r="M34" s="224"/>
      <c r="N34" s="224"/>
    </row>
    <row r="35" spans="1:14" x14ac:dyDescent="0.25">
      <c r="A35" s="348"/>
      <c r="B35" s="347" t="s">
        <v>1013</v>
      </c>
      <c r="C35" s="223"/>
      <c r="D35" s="224"/>
      <c r="E35" s="224"/>
      <c r="F35" s="224"/>
      <c r="G35" s="224"/>
      <c r="H35" s="224"/>
      <c r="I35" s="224"/>
      <c r="J35" s="224"/>
      <c r="K35" s="224"/>
      <c r="L35" s="224"/>
      <c r="M35" s="224"/>
      <c r="N35" s="224"/>
    </row>
    <row r="36" spans="1:14" x14ac:dyDescent="0.25">
      <c r="A36" s="348"/>
      <c r="B36" s="347" t="s">
        <v>1014</v>
      </c>
      <c r="C36" s="223"/>
      <c r="D36" s="224"/>
      <c r="E36" s="224"/>
      <c r="F36" s="224"/>
      <c r="G36" s="224"/>
      <c r="H36" s="224"/>
      <c r="I36" s="224"/>
      <c r="J36" s="224"/>
      <c r="K36" s="224"/>
      <c r="L36" s="224"/>
      <c r="M36" s="224"/>
      <c r="N36" s="224"/>
    </row>
    <row r="37" spans="1:14" x14ac:dyDescent="0.25">
      <c r="A37" s="348"/>
      <c r="B37" s="347" t="s">
        <v>1015</v>
      </c>
      <c r="C37" s="223"/>
      <c r="D37" s="224"/>
      <c r="E37" s="224"/>
      <c r="F37" s="224"/>
      <c r="G37" s="224"/>
      <c r="H37" s="224"/>
      <c r="I37" s="224"/>
      <c r="J37" s="224"/>
      <c r="K37" s="224"/>
      <c r="L37" s="224"/>
      <c r="M37" s="224"/>
      <c r="N37" s="224"/>
    </row>
    <row r="38" spans="1:14" x14ac:dyDescent="0.25">
      <c r="A38" s="348"/>
      <c r="B38" s="347" t="s">
        <v>1016</v>
      </c>
      <c r="C38" s="223"/>
      <c r="D38" s="224"/>
      <c r="E38" s="224"/>
      <c r="F38" s="224"/>
      <c r="G38" s="224"/>
      <c r="H38" s="224"/>
      <c r="I38" s="224"/>
      <c r="J38" s="224"/>
      <c r="K38" s="224"/>
      <c r="L38" s="224"/>
      <c r="M38" s="224"/>
      <c r="N38" s="224"/>
    </row>
    <row r="39" spans="1:14" x14ac:dyDescent="0.25">
      <c r="A39" s="348"/>
      <c r="B39" s="349" t="s">
        <v>1017</v>
      </c>
      <c r="C39" s="223"/>
      <c r="D39" s="224"/>
      <c r="E39" s="224"/>
      <c r="F39" s="224"/>
      <c r="G39" s="224"/>
      <c r="H39" s="224"/>
      <c r="I39" s="224"/>
      <c r="J39" s="224"/>
      <c r="K39" s="224"/>
      <c r="L39" s="224"/>
      <c r="M39" s="224"/>
      <c r="N39" s="224"/>
    </row>
    <row r="40" spans="1:14" x14ac:dyDescent="0.25">
      <c r="A40" s="348"/>
      <c r="B40" s="349" t="s">
        <v>1018</v>
      </c>
      <c r="C40" s="223"/>
      <c r="D40" s="224"/>
      <c r="E40" s="224"/>
      <c r="F40" s="224"/>
      <c r="G40" s="224"/>
      <c r="H40" s="224"/>
      <c r="I40" s="224"/>
      <c r="J40" s="224"/>
      <c r="K40" s="224"/>
      <c r="L40" s="224"/>
      <c r="M40" s="224"/>
      <c r="N40" s="224"/>
    </row>
    <row r="41" spans="1:14" x14ac:dyDescent="0.25">
      <c r="A41" s="348"/>
      <c r="B41" s="347" t="s">
        <v>1019</v>
      </c>
      <c r="C41" s="223"/>
      <c r="D41" s="224"/>
      <c r="E41" s="224"/>
      <c r="F41" s="224"/>
      <c r="G41" s="224"/>
      <c r="H41" s="224"/>
      <c r="I41" s="224"/>
      <c r="J41" s="224"/>
      <c r="K41" s="224"/>
      <c r="L41" s="224"/>
      <c r="M41" s="224"/>
      <c r="N41" s="224"/>
    </row>
    <row r="42" spans="1:14" x14ac:dyDescent="0.25">
      <c r="A42" s="348"/>
      <c r="B42" s="349" t="s">
        <v>1020</v>
      </c>
      <c r="C42" s="223"/>
      <c r="D42" s="224"/>
      <c r="E42" s="224"/>
      <c r="F42" s="224"/>
      <c r="G42" s="224"/>
      <c r="H42" s="224"/>
      <c r="I42" s="224"/>
      <c r="J42" s="224"/>
      <c r="K42" s="224"/>
      <c r="L42" s="224"/>
      <c r="M42" s="224"/>
      <c r="N42" s="224"/>
    </row>
    <row r="43" spans="1:14" x14ac:dyDescent="0.25">
      <c r="A43" s="348"/>
      <c r="B43" s="349" t="s">
        <v>1021</v>
      </c>
      <c r="C43" s="223"/>
      <c r="D43" s="224"/>
      <c r="E43" s="224"/>
      <c r="F43" s="224"/>
      <c r="G43" s="224"/>
      <c r="H43" s="224"/>
      <c r="I43" s="224"/>
      <c r="J43" s="224"/>
      <c r="K43" s="224"/>
      <c r="L43" s="224"/>
      <c r="M43" s="224"/>
      <c r="N43" s="224"/>
    </row>
    <row r="44" spans="1:14" x14ac:dyDescent="0.25">
      <c r="A44" s="348"/>
      <c r="B44" s="347" t="s">
        <v>1022</v>
      </c>
      <c r="C44" s="223"/>
      <c r="D44" s="224"/>
      <c r="E44" s="224"/>
      <c r="F44" s="224"/>
      <c r="G44" s="224"/>
      <c r="H44" s="224"/>
      <c r="I44" s="224"/>
      <c r="J44" s="224"/>
      <c r="K44" s="224"/>
      <c r="L44" s="224"/>
      <c r="M44" s="224"/>
      <c r="N44" s="224"/>
    </row>
    <row r="45" spans="1:14" x14ac:dyDescent="0.25">
      <c r="A45" s="348"/>
      <c r="B45" s="349" t="s">
        <v>1023</v>
      </c>
      <c r="C45" s="223"/>
      <c r="D45" s="224"/>
      <c r="E45" s="224"/>
      <c r="F45" s="224"/>
      <c r="G45" s="224"/>
      <c r="H45" s="224"/>
      <c r="I45" s="224"/>
      <c r="J45" s="224"/>
      <c r="K45" s="224"/>
      <c r="L45" s="224"/>
      <c r="M45" s="224"/>
      <c r="N45" s="224"/>
    </row>
    <row r="46" spans="1:14" x14ac:dyDescent="0.25">
      <c r="A46" s="348"/>
      <c r="B46" s="349" t="s">
        <v>1024</v>
      </c>
      <c r="C46" s="223"/>
      <c r="D46" s="224"/>
      <c r="E46" s="224"/>
      <c r="F46" s="224"/>
      <c r="G46" s="224"/>
      <c r="H46" s="224"/>
      <c r="I46" s="224"/>
      <c r="J46" s="224"/>
      <c r="K46" s="224"/>
      <c r="L46" s="224"/>
      <c r="M46" s="224"/>
      <c r="N46" s="224"/>
    </row>
    <row r="47" spans="1:14" x14ac:dyDescent="0.25">
      <c r="A47" s="348"/>
      <c r="B47" s="349" t="s">
        <v>1025</v>
      </c>
      <c r="C47" s="223"/>
      <c r="D47" s="224"/>
      <c r="E47" s="224"/>
      <c r="F47" s="224"/>
      <c r="G47" s="224"/>
      <c r="H47" s="224"/>
      <c r="I47" s="224"/>
      <c r="J47" s="224"/>
      <c r="K47" s="224"/>
      <c r="L47" s="224"/>
      <c r="M47" s="224"/>
      <c r="N47" s="224"/>
    </row>
    <row r="48" spans="1:14" x14ac:dyDescent="0.25">
      <c r="A48" s="350"/>
      <c r="B48" s="347" t="s">
        <v>1026</v>
      </c>
      <c r="C48" s="223"/>
      <c r="D48" s="224"/>
      <c r="E48" s="224"/>
      <c r="F48" s="224"/>
      <c r="G48" s="224"/>
      <c r="H48" s="224"/>
      <c r="I48" s="224"/>
      <c r="J48" s="224"/>
      <c r="K48" s="224"/>
      <c r="L48" s="224"/>
      <c r="M48" s="224"/>
      <c r="N48" s="224"/>
    </row>
    <row r="49" spans="1:14" x14ac:dyDescent="0.25">
      <c r="A49" s="1100" t="s">
        <v>1027</v>
      </c>
      <c r="B49" s="1101"/>
      <c r="C49" s="224"/>
      <c r="D49" s="224"/>
      <c r="E49" s="224"/>
      <c r="F49" s="224"/>
      <c r="G49" s="224"/>
      <c r="H49" s="224"/>
      <c r="I49" s="224"/>
      <c r="J49" s="224"/>
      <c r="K49" s="224"/>
      <c r="L49" s="224"/>
      <c r="M49" s="224"/>
      <c r="N49" s="224"/>
    </row>
    <row r="50" spans="1:14" x14ac:dyDescent="0.25">
      <c r="A50" s="1096" t="s">
        <v>1028</v>
      </c>
      <c r="B50" s="1097"/>
      <c r="C50" s="224"/>
      <c r="D50" s="224"/>
      <c r="E50" s="224"/>
      <c r="F50" s="224"/>
      <c r="G50" s="351"/>
      <c r="H50" s="224"/>
      <c r="I50" s="351"/>
      <c r="J50" s="224"/>
      <c r="K50" s="224"/>
      <c r="L50" s="224"/>
      <c r="M50" s="224"/>
      <c r="N50" s="224"/>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&amp;CEN
Annex XXI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CB7F-4EF2-46DB-A1F9-E5B7854EA901}">
  <sheetPr codeName="Sheet63">
    <pageSetUpPr autoPageBreaks="0" fitToPage="1"/>
  </sheetPr>
  <dimension ref="B2:J23"/>
  <sheetViews>
    <sheetView showGridLines="0" zoomScaleNormal="100" zoomScaleSheetLayoutView="100" workbookViewId="0">
      <selection activeCell="X9" sqref="X9"/>
    </sheetView>
    <sheetView workbookViewId="1"/>
  </sheetViews>
  <sheetFormatPr defaultColWidth="9.140625" defaultRowHeight="15" x14ac:dyDescent="0.25"/>
  <cols>
    <col min="1" max="1" width="9.140625" style="1"/>
    <col min="2" max="2" width="6.5703125" style="1" customWidth="1"/>
    <col min="3" max="3" width="47" style="1" customWidth="1"/>
    <col min="4" max="4" width="31" style="1" customWidth="1"/>
    <col min="5" max="8" width="23.42578125" style="1" customWidth="1"/>
    <col min="9" max="16384" width="9.140625" style="1"/>
  </cols>
  <sheetData>
    <row r="2" spans="2:10" ht="21" x14ac:dyDescent="0.35">
      <c r="B2" s="354" t="s">
        <v>979</v>
      </c>
      <c r="C2" s="355"/>
      <c r="D2" s="355"/>
      <c r="E2" s="356"/>
      <c r="F2" s="356"/>
      <c r="G2" s="356"/>
      <c r="H2" s="356"/>
      <c r="I2" s="356"/>
    </row>
    <row r="4" spans="2:10" x14ac:dyDescent="0.25">
      <c r="B4" s="357"/>
      <c r="C4" s="357"/>
      <c r="D4" s="357"/>
      <c r="E4" s="357"/>
      <c r="F4" s="357"/>
    </row>
    <row r="5" spans="2:10" x14ac:dyDescent="0.25">
      <c r="B5" s="13"/>
      <c r="C5" s="13"/>
      <c r="D5" s="13"/>
      <c r="E5" s="358"/>
      <c r="F5" s="358"/>
      <c r="J5" s="13"/>
    </row>
    <row r="6" spans="2:10" ht="42" x14ac:dyDescent="0.25">
      <c r="B6" s="359"/>
      <c r="C6" s="360"/>
      <c r="D6" s="361" t="s">
        <v>1030</v>
      </c>
      <c r="E6" s="362" t="s">
        <v>1031</v>
      </c>
      <c r="F6" s="362" t="s">
        <v>1032</v>
      </c>
      <c r="G6" s="362" t="s">
        <v>1033</v>
      </c>
      <c r="H6" s="362" t="s">
        <v>1034</v>
      </c>
    </row>
    <row r="7" spans="2:10" x14ac:dyDescent="0.25">
      <c r="B7" s="359"/>
      <c r="C7" s="359"/>
      <c r="D7" s="363" t="s">
        <v>7</v>
      </c>
      <c r="E7" s="364" t="s">
        <v>8</v>
      </c>
      <c r="F7" s="364" t="s">
        <v>9</v>
      </c>
      <c r="G7" s="364" t="s">
        <v>46</v>
      </c>
      <c r="H7" s="364" t="s">
        <v>47</v>
      </c>
    </row>
    <row r="8" spans="2:10" x14ac:dyDescent="0.25">
      <c r="B8" s="365">
        <v>1</v>
      </c>
      <c r="C8" s="365" t="s">
        <v>1035</v>
      </c>
      <c r="D8" s="366"/>
      <c r="E8" s="366"/>
      <c r="F8" s="365"/>
      <c r="G8" s="365"/>
      <c r="H8" s="365"/>
    </row>
    <row r="9" spans="2:10" x14ac:dyDescent="0.25">
      <c r="B9" s="365">
        <v>1.1000000000000001</v>
      </c>
      <c r="C9" s="367" t="s">
        <v>1036</v>
      </c>
      <c r="D9" s="368"/>
      <c r="E9" s="365"/>
      <c r="F9" s="365"/>
      <c r="G9" s="365"/>
      <c r="H9" s="365"/>
    </row>
    <row r="10" spans="2:10" x14ac:dyDescent="0.25">
      <c r="B10" s="365">
        <v>1.2</v>
      </c>
      <c r="C10" s="367" t="s">
        <v>1037</v>
      </c>
      <c r="D10" s="368"/>
      <c r="E10" s="365"/>
      <c r="F10" s="365"/>
      <c r="G10" s="365"/>
      <c r="H10" s="365"/>
    </row>
    <row r="11" spans="2:10" x14ac:dyDescent="0.25">
      <c r="B11" s="365">
        <v>2</v>
      </c>
      <c r="C11" s="365" t="s">
        <v>599</v>
      </c>
      <c r="D11" s="365"/>
      <c r="E11" s="365"/>
      <c r="F11" s="365"/>
      <c r="G11" s="365"/>
      <c r="H11" s="365"/>
    </row>
    <row r="12" spans="2:10" x14ac:dyDescent="0.25">
      <c r="B12" s="365">
        <v>3</v>
      </c>
      <c r="C12" s="365" t="s">
        <v>605</v>
      </c>
      <c r="D12" s="365"/>
      <c r="E12" s="365"/>
      <c r="F12" s="365"/>
      <c r="G12" s="365"/>
      <c r="H12" s="365"/>
    </row>
    <row r="13" spans="2:10" ht="21" x14ac:dyDescent="0.25">
      <c r="B13" s="365">
        <v>3.1</v>
      </c>
      <c r="C13" s="367" t="s">
        <v>1038</v>
      </c>
      <c r="D13" s="368"/>
      <c r="E13" s="365"/>
      <c r="F13" s="365"/>
      <c r="G13" s="365"/>
      <c r="H13" s="365"/>
    </row>
    <row r="14" spans="2:10" ht="21" x14ac:dyDescent="0.25">
      <c r="B14" s="365">
        <v>3.2</v>
      </c>
      <c r="C14" s="367" t="s">
        <v>1039</v>
      </c>
      <c r="D14" s="368"/>
      <c r="E14" s="365"/>
      <c r="F14" s="365"/>
      <c r="G14" s="365"/>
      <c r="H14" s="365"/>
    </row>
    <row r="15" spans="2:10" x14ac:dyDescent="0.25">
      <c r="B15" s="365">
        <v>4</v>
      </c>
      <c r="C15" s="365" t="s">
        <v>748</v>
      </c>
      <c r="D15" s="365"/>
      <c r="E15" s="365"/>
      <c r="F15" s="365"/>
      <c r="G15" s="365"/>
      <c r="H15" s="365"/>
    </row>
    <row r="16" spans="2:10" x14ac:dyDescent="0.25">
      <c r="B16" s="365">
        <v>4.0999999999999996</v>
      </c>
      <c r="C16" s="369" t="s">
        <v>1040</v>
      </c>
      <c r="D16" s="370"/>
      <c r="E16" s="365"/>
      <c r="F16" s="365"/>
      <c r="G16" s="365"/>
      <c r="H16" s="365"/>
    </row>
    <row r="17" spans="2:8" x14ac:dyDescent="0.25">
      <c r="B17" s="365">
        <v>4.2</v>
      </c>
      <c r="C17" s="369" t="s">
        <v>1041</v>
      </c>
      <c r="D17" s="370"/>
      <c r="E17" s="365"/>
      <c r="F17" s="365"/>
      <c r="G17" s="365"/>
      <c r="H17" s="365"/>
    </row>
    <row r="18" spans="2:8" x14ac:dyDescent="0.25">
      <c r="B18" s="365">
        <v>4.3</v>
      </c>
      <c r="C18" s="369" t="s">
        <v>1042</v>
      </c>
      <c r="D18" s="370"/>
      <c r="E18" s="365"/>
      <c r="F18" s="365"/>
      <c r="G18" s="365"/>
      <c r="H18" s="365"/>
    </row>
    <row r="19" spans="2:8" x14ac:dyDescent="0.25">
      <c r="B19" s="365">
        <v>4.4000000000000004</v>
      </c>
      <c r="C19" s="369" t="s">
        <v>1043</v>
      </c>
      <c r="D19" s="370"/>
      <c r="E19" s="365"/>
      <c r="F19" s="365"/>
      <c r="G19" s="365"/>
      <c r="H19" s="365"/>
    </row>
    <row r="20" spans="2:8" x14ac:dyDescent="0.25">
      <c r="B20" s="365">
        <v>4.5</v>
      </c>
      <c r="C20" s="369" t="s">
        <v>1044</v>
      </c>
      <c r="D20" s="370"/>
      <c r="E20" s="365"/>
      <c r="F20" s="365"/>
      <c r="G20" s="365"/>
      <c r="H20" s="365"/>
    </row>
    <row r="21" spans="2:8" x14ac:dyDescent="0.25">
      <c r="B21" s="365">
        <v>5</v>
      </c>
      <c r="C21" s="365" t="s">
        <v>259</v>
      </c>
      <c r="D21" s="365"/>
      <c r="E21" s="365"/>
      <c r="F21" s="365"/>
      <c r="G21" s="365"/>
      <c r="H21" s="365"/>
    </row>
    <row r="22" spans="2:8" x14ac:dyDescent="0.25">
      <c r="B22" s="365">
        <v>6</v>
      </c>
      <c r="C22" s="365" t="s">
        <v>1045</v>
      </c>
      <c r="D22" s="365"/>
      <c r="E22" s="365"/>
      <c r="F22" s="365"/>
      <c r="G22" s="365"/>
      <c r="H22" s="365"/>
    </row>
    <row r="23" spans="2:8" x14ac:dyDescent="0.25">
      <c r="B23" s="365">
        <v>7</v>
      </c>
      <c r="C23" s="371" t="s">
        <v>1046</v>
      </c>
      <c r="D23" s="371"/>
      <c r="E23" s="365"/>
      <c r="F23" s="365"/>
      <c r="G23" s="365"/>
      <c r="H23" s="365"/>
    </row>
  </sheetData>
  <pageMargins left="0.70866141732283472" right="0.70866141732283472" top="0.74803149606299213" bottom="0.74803149606299213" header="0.31496062992125984" footer="0.31496062992125984"/>
  <pageSetup paperSize="9" scale="70" orientation="landscape"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CEC5-69B9-4E37-A6E7-48FD5A7DC085}">
  <sheetPr codeName="Sheet6">
    <pageSetUpPr autoPageBreaks="0"/>
  </sheetPr>
  <dimension ref="A3:C10"/>
  <sheetViews>
    <sheetView showGridLines="0" zoomScaleNormal="100" workbookViewId="0">
      <selection activeCell="X9" sqref="X9"/>
    </sheetView>
    <sheetView workbookViewId="1"/>
  </sheetViews>
  <sheetFormatPr defaultRowHeight="15" x14ac:dyDescent="0.25"/>
  <cols>
    <col min="1" max="1" width="6.140625" style="1" customWidth="1"/>
    <col min="2" max="2" width="74.140625" style="1" customWidth="1"/>
    <col min="3" max="3" width="19.140625" style="1" customWidth="1"/>
    <col min="4" max="16384" width="9.140625" style="1"/>
  </cols>
  <sheetData>
    <row r="3" spans="1:3" x14ac:dyDescent="0.25">
      <c r="A3" s="13" t="s">
        <v>3</v>
      </c>
    </row>
    <row r="7" spans="1:3" x14ac:dyDescent="0.25">
      <c r="C7" s="20" t="s">
        <v>7</v>
      </c>
    </row>
    <row r="8" spans="1:3" x14ac:dyDescent="0.25">
      <c r="A8" s="31"/>
      <c r="B8" s="32"/>
      <c r="C8" s="20" t="s">
        <v>10</v>
      </c>
    </row>
    <row r="9" spans="1:3" ht="15.75" customHeight="1" x14ac:dyDescent="0.25">
      <c r="A9" s="20">
        <v>1</v>
      </c>
      <c r="B9" s="33" t="s">
        <v>109</v>
      </c>
      <c r="C9" s="20"/>
    </row>
    <row r="10" spans="1:3" x14ac:dyDescent="0.25">
      <c r="A10" s="20">
        <v>2</v>
      </c>
      <c r="B10" s="33" t="s">
        <v>110</v>
      </c>
      <c r="C10" s="20"/>
    </row>
  </sheetData>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9A2BB-E403-436A-8C82-D94F09EC75D1}">
  <sheetPr codeName="Sheet64">
    <pageSetUpPr autoPageBreaks="0" fitToPage="1"/>
  </sheetPr>
  <dimension ref="C2:K26"/>
  <sheetViews>
    <sheetView showGridLines="0" zoomScaleNormal="100" zoomScaleSheetLayoutView="100" zoomScalePageLayoutView="80" workbookViewId="0">
      <selection activeCell="X9" sqref="X9"/>
    </sheetView>
    <sheetView workbookViewId="1"/>
  </sheetViews>
  <sheetFormatPr defaultColWidth="9.140625" defaultRowHeight="15" x14ac:dyDescent="0.25"/>
  <cols>
    <col min="1" max="2" width="9.140625" style="1"/>
    <col min="3" max="3" width="8.42578125" style="1" customWidth="1"/>
    <col min="4" max="4" width="51.5703125" style="1" customWidth="1"/>
    <col min="5" max="5" width="31.5703125" style="1" customWidth="1"/>
    <col min="6" max="6" width="30.42578125" style="1" bestFit="1" customWidth="1"/>
    <col min="7" max="16384" width="9.140625" style="1"/>
  </cols>
  <sheetData>
    <row r="2" spans="3:11" ht="21" x14ac:dyDescent="0.35">
      <c r="C2" s="372" t="s">
        <v>980</v>
      </c>
      <c r="D2" s="355"/>
      <c r="E2" s="355"/>
      <c r="F2" s="355"/>
      <c r="G2" s="324"/>
      <c r="H2" s="324"/>
      <c r="I2" s="324"/>
      <c r="J2" s="324"/>
      <c r="K2" s="324"/>
    </row>
    <row r="4" spans="3:11" x14ac:dyDescent="0.25">
      <c r="C4" s="357"/>
      <c r="D4" s="357"/>
      <c r="E4" s="357"/>
      <c r="F4" s="357"/>
    </row>
    <row r="5" spans="3:11" x14ac:dyDescent="0.25">
      <c r="C5" s="280"/>
      <c r="D5" s="280"/>
      <c r="E5" s="358"/>
      <c r="F5" s="358"/>
    </row>
    <row r="6" spans="3:11" ht="33" x14ac:dyDescent="0.25">
      <c r="C6" s="373"/>
      <c r="D6" s="373"/>
      <c r="E6" s="374" t="s">
        <v>1047</v>
      </c>
      <c r="F6" s="374" t="s">
        <v>1048</v>
      </c>
    </row>
    <row r="7" spans="3:11" ht="16.5" x14ac:dyDescent="0.25">
      <c r="C7" s="1104"/>
      <c r="D7" s="1104"/>
      <c r="E7" s="375" t="s">
        <v>7</v>
      </c>
      <c r="F7" s="375" t="s">
        <v>8</v>
      </c>
    </row>
    <row r="8" spans="3:11" ht="16.5" x14ac:dyDescent="0.25">
      <c r="C8" s="376">
        <v>1</v>
      </c>
      <c r="D8" s="377" t="s">
        <v>1049</v>
      </c>
      <c r="E8" s="378"/>
      <c r="F8" s="378"/>
    </row>
    <row r="9" spans="3:11" ht="16.5" x14ac:dyDescent="0.25">
      <c r="C9" s="376">
        <v>2</v>
      </c>
      <c r="D9" s="376" t="s">
        <v>1050</v>
      </c>
      <c r="E9" s="376"/>
      <c r="F9" s="376"/>
    </row>
    <row r="10" spans="3:11" ht="16.5" x14ac:dyDescent="0.25">
      <c r="C10" s="376">
        <v>3</v>
      </c>
      <c r="D10" s="376" t="s">
        <v>599</v>
      </c>
      <c r="E10" s="376"/>
      <c r="F10" s="376"/>
    </row>
    <row r="11" spans="3:11" ht="16.5" x14ac:dyDescent="0.25">
      <c r="C11" s="376">
        <v>4</v>
      </c>
      <c r="D11" s="376" t="s">
        <v>1051</v>
      </c>
      <c r="E11" s="376"/>
      <c r="F11" s="376"/>
    </row>
    <row r="12" spans="3:11" ht="16.5" x14ac:dyDescent="0.25">
      <c r="C12" s="379">
        <v>4.0999999999999996</v>
      </c>
      <c r="D12" s="380" t="s">
        <v>1052</v>
      </c>
      <c r="E12" s="376"/>
      <c r="F12" s="376"/>
    </row>
    <row r="13" spans="3:11" ht="16.5" x14ac:dyDescent="0.25">
      <c r="C13" s="379">
        <v>4.2</v>
      </c>
      <c r="D13" s="380" t="s">
        <v>1053</v>
      </c>
      <c r="E13" s="376"/>
      <c r="F13" s="376"/>
    </row>
    <row r="14" spans="3:11" ht="16.5" x14ac:dyDescent="0.25">
      <c r="C14" s="376">
        <v>5</v>
      </c>
      <c r="D14" s="377" t="s">
        <v>1054</v>
      </c>
      <c r="E14" s="378"/>
      <c r="F14" s="378"/>
    </row>
    <row r="15" spans="3:11" ht="16.5" x14ac:dyDescent="0.25">
      <c r="C15" s="376">
        <v>6</v>
      </c>
      <c r="D15" s="376" t="s">
        <v>1050</v>
      </c>
      <c r="E15" s="376"/>
      <c r="F15" s="376"/>
    </row>
    <row r="16" spans="3:11" ht="16.5" x14ac:dyDescent="0.25">
      <c r="C16" s="376">
        <v>7</v>
      </c>
      <c r="D16" s="376" t="s">
        <v>599</v>
      </c>
      <c r="E16" s="376"/>
      <c r="F16" s="376"/>
    </row>
    <row r="17" spans="3:6" ht="16.5" x14ac:dyDescent="0.25">
      <c r="C17" s="376">
        <v>8</v>
      </c>
      <c r="D17" s="376" t="s">
        <v>1051</v>
      </c>
      <c r="E17" s="376"/>
      <c r="F17" s="376" t="s">
        <v>1055</v>
      </c>
    </row>
    <row r="18" spans="3:6" ht="17.25" x14ac:dyDescent="0.25">
      <c r="C18" s="381">
        <v>8.1</v>
      </c>
      <c r="D18" s="380" t="s">
        <v>1052</v>
      </c>
      <c r="E18" s="376"/>
      <c r="F18" s="376"/>
    </row>
    <row r="19" spans="3:6" ht="17.25" x14ac:dyDescent="0.25">
      <c r="C19" s="382">
        <v>8.1999999999999993</v>
      </c>
      <c r="D19" s="379" t="s">
        <v>1053</v>
      </c>
      <c r="E19" s="376"/>
      <c r="F19" s="376"/>
    </row>
    <row r="20" spans="3:6" ht="17.25" x14ac:dyDescent="0.25">
      <c r="C20" s="381">
        <v>9</v>
      </c>
      <c r="D20" s="376" t="s">
        <v>748</v>
      </c>
      <c r="E20" s="376"/>
      <c r="F20" s="376"/>
    </row>
    <row r="21" spans="3:6" ht="33" x14ac:dyDescent="0.25">
      <c r="C21" s="381">
        <v>9.1</v>
      </c>
      <c r="D21" s="379" t="s">
        <v>1056</v>
      </c>
      <c r="E21" s="376"/>
      <c r="F21" s="376"/>
    </row>
    <row r="22" spans="3:6" ht="33" x14ac:dyDescent="0.25">
      <c r="C22" s="381">
        <v>9.1999999999999993</v>
      </c>
      <c r="D22" s="379" t="s">
        <v>1057</v>
      </c>
      <c r="E22" s="376"/>
      <c r="F22" s="376"/>
    </row>
    <row r="23" spans="3:6" ht="17.25" x14ac:dyDescent="0.25">
      <c r="C23" s="381">
        <v>9.3000000000000007</v>
      </c>
      <c r="D23" s="379" t="s">
        <v>1042</v>
      </c>
      <c r="E23" s="376"/>
      <c r="F23" s="376"/>
    </row>
    <row r="24" spans="3:6" ht="17.25" x14ac:dyDescent="0.25">
      <c r="C24" s="381">
        <v>9.4</v>
      </c>
      <c r="D24" s="379" t="s">
        <v>1058</v>
      </c>
      <c r="E24" s="376"/>
      <c r="F24" s="376"/>
    </row>
    <row r="25" spans="3:6" ht="17.25" x14ac:dyDescent="0.25">
      <c r="C25" s="381">
        <v>9.5</v>
      </c>
      <c r="D25" s="379" t="s">
        <v>1059</v>
      </c>
      <c r="E25" s="376"/>
      <c r="F25" s="376"/>
    </row>
    <row r="26" spans="3:6" s="13" customFormat="1" ht="39.75" customHeight="1" x14ac:dyDescent="0.25">
      <c r="C26" s="376">
        <v>10</v>
      </c>
      <c r="D26" s="377" t="s">
        <v>1060</v>
      </c>
      <c r="E26" s="378"/>
      <c r="F26" s="378"/>
    </row>
  </sheetData>
  <mergeCells count="1">
    <mergeCell ref="C7:D7"/>
  </mergeCells>
  <pageMargins left="0.70866141732283472" right="0.70866141732283472" top="0.74803149606299213" bottom="0.74803149606299213" header="0.31496062992125984" footer="0.31496062992125984"/>
  <pageSetup paperSize="9" scale="82" orientation="landscape"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C5172-885C-4733-972F-DD530FDB847C}">
  <sheetPr codeName="Sheet65">
    <pageSetUpPr fitToPage="1"/>
  </sheetPr>
  <dimension ref="A1:P36"/>
  <sheetViews>
    <sheetView showGridLines="0" zoomScaleNormal="100" zoomScalePageLayoutView="80" workbookViewId="0">
      <selection activeCell="X9" sqref="X9"/>
    </sheetView>
    <sheetView workbookViewId="1"/>
  </sheetViews>
  <sheetFormatPr defaultColWidth="9.140625" defaultRowHeight="15" x14ac:dyDescent="0.25"/>
  <cols>
    <col min="1" max="1" width="5.42578125" style="1" customWidth="1"/>
    <col min="2" max="2" width="40.42578125" style="1" customWidth="1"/>
    <col min="3" max="3" width="26.5703125" style="1" customWidth="1"/>
    <col min="4" max="12" width="12.42578125" style="1" customWidth="1"/>
    <col min="13" max="14" width="13.5703125" style="1" customWidth="1"/>
    <col min="15" max="16" width="35.5703125" style="1" customWidth="1"/>
    <col min="17" max="16384" width="9.140625" style="1"/>
  </cols>
  <sheetData>
    <row r="1" spans="1:16" ht="20.25" x14ac:dyDescent="0.3">
      <c r="A1" s="372" t="s">
        <v>981</v>
      </c>
    </row>
    <row r="4" spans="1:16" x14ac:dyDescent="0.25">
      <c r="B4" s="383"/>
    </row>
    <row r="5" spans="1:16" ht="17.25" customHeight="1" x14ac:dyDescent="0.25">
      <c r="A5" s="1124" t="s">
        <v>995</v>
      </c>
      <c r="B5" s="1125"/>
      <c r="C5" s="1110" t="s">
        <v>1061</v>
      </c>
      <c r="D5" s="1105" t="s">
        <v>1062</v>
      </c>
      <c r="E5" s="1123"/>
      <c r="F5" s="1123"/>
      <c r="G5" s="1123"/>
      <c r="H5" s="1123"/>
      <c r="I5" s="1123"/>
      <c r="J5" s="1123"/>
      <c r="K5" s="1123"/>
      <c r="L5" s="1123"/>
      <c r="M5" s="1123"/>
      <c r="N5" s="1106"/>
      <c r="O5" s="1105" t="s">
        <v>1063</v>
      </c>
      <c r="P5" s="1106"/>
    </row>
    <row r="6" spans="1:16" ht="24.75" customHeight="1" x14ac:dyDescent="0.25">
      <c r="A6" s="1126"/>
      <c r="B6" s="1127"/>
      <c r="C6" s="1111"/>
      <c r="D6" s="1107" t="s">
        <v>1064</v>
      </c>
      <c r="E6" s="1108"/>
      <c r="F6" s="1108"/>
      <c r="G6" s="1108"/>
      <c r="H6" s="1108"/>
      <c r="I6" s="1108"/>
      <c r="J6" s="1108"/>
      <c r="K6" s="1108"/>
      <c r="L6" s="1109"/>
      <c r="M6" s="1107" t="s">
        <v>1065</v>
      </c>
      <c r="N6" s="1109"/>
      <c r="O6" s="1110" t="s">
        <v>1066</v>
      </c>
      <c r="P6" s="1113" t="s">
        <v>1067</v>
      </c>
    </row>
    <row r="7" spans="1:16" x14ac:dyDescent="0.25">
      <c r="A7" s="1126"/>
      <c r="B7" s="1127"/>
      <c r="C7" s="1111"/>
      <c r="D7" s="1110" t="s">
        <v>1068</v>
      </c>
      <c r="E7" s="1116" t="s">
        <v>1069</v>
      </c>
      <c r="F7" s="384"/>
      <c r="G7" s="384"/>
      <c r="H7" s="384"/>
      <c r="I7" s="1116" t="s">
        <v>1070</v>
      </c>
      <c r="J7" s="384"/>
      <c r="K7" s="384"/>
      <c r="L7" s="384"/>
      <c r="M7" s="1110" t="s">
        <v>1071</v>
      </c>
      <c r="N7" s="1110" t="s">
        <v>1072</v>
      </c>
      <c r="O7" s="1111"/>
      <c r="P7" s="1114"/>
    </row>
    <row r="8" spans="1:16" ht="78.75" customHeight="1" x14ac:dyDescent="0.25">
      <c r="A8" s="1126"/>
      <c r="B8" s="1127"/>
      <c r="C8" s="385"/>
      <c r="D8" s="1112"/>
      <c r="E8" s="1112"/>
      <c r="F8" s="386" t="s">
        <v>1073</v>
      </c>
      <c r="G8" s="386" t="s">
        <v>1074</v>
      </c>
      <c r="H8" s="386" t="s">
        <v>1075</v>
      </c>
      <c r="I8" s="1112"/>
      <c r="J8" s="386" t="s">
        <v>1076</v>
      </c>
      <c r="K8" s="386" t="s">
        <v>1077</v>
      </c>
      <c r="L8" s="386" t="s">
        <v>1078</v>
      </c>
      <c r="M8" s="1112"/>
      <c r="N8" s="1112"/>
      <c r="O8" s="1112"/>
      <c r="P8" s="1115"/>
    </row>
    <row r="9" spans="1:16" x14ac:dyDescent="0.25">
      <c r="A9" s="1128"/>
      <c r="B9" s="1129"/>
      <c r="C9" s="387" t="s">
        <v>7</v>
      </c>
      <c r="D9" s="387" t="s">
        <v>8</v>
      </c>
      <c r="E9" s="387" t="s">
        <v>9</v>
      </c>
      <c r="F9" s="387" t="s">
        <v>46</v>
      </c>
      <c r="G9" s="387" t="s">
        <v>47</v>
      </c>
      <c r="H9" s="387" t="s">
        <v>156</v>
      </c>
      <c r="I9" s="387" t="s">
        <v>157</v>
      </c>
      <c r="J9" s="387" t="s">
        <v>158</v>
      </c>
      <c r="K9" s="387" t="s">
        <v>159</v>
      </c>
      <c r="L9" s="387" t="s">
        <v>160</v>
      </c>
      <c r="M9" s="387" t="s">
        <v>161</v>
      </c>
      <c r="N9" s="387" t="s">
        <v>162</v>
      </c>
      <c r="O9" s="387" t="s">
        <v>163</v>
      </c>
      <c r="P9" s="387" t="s">
        <v>758</v>
      </c>
    </row>
    <row r="10" spans="1:16" x14ac:dyDescent="0.25">
      <c r="A10" s="28">
        <v>1</v>
      </c>
      <c r="B10" s="388" t="s">
        <v>1050</v>
      </c>
      <c r="C10" s="28"/>
      <c r="D10" s="389"/>
      <c r="E10" s="389"/>
      <c r="F10" s="389"/>
      <c r="G10" s="389"/>
      <c r="H10" s="389"/>
      <c r="I10" s="389"/>
      <c r="J10" s="389"/>
      <c r="K10" s="389"/>
      <c r="L10" s="389"/>
      <c r="M10" s="389"/>
      <c r="N10" s="390"/>
      <c r="O10" s="28"/>
      <c r="P10" s="28"/>
    </row>
    <row r="11" spans="1:16" x14ac:dyDescent="0.25">
      <c r="A11" s="28">
        <v>2</v>
      </c>
      <c r="B11" s="388" t="s">
        <v>599</v>
      </c>
      <c r="C11" s="28"/>
      <c r="D11" s="28"/>
      <c r="E11" s="28"/>
      <c r="F11" s="28"/>
      <c r="G11" s="28"/>
      <c r="H11" s="28"/>
      <c r="I11" s="28"/>
      <c r="J11" s="28"/>
      <c r="K11" s="28"/>
      <c r="L11" s="28"/>
      <c r="M11" s="28"/>
      <c r="N11" s="188"/>
      <c r="O11" s="28"/>
      <c r="P11" s="28"/>
    </row>
    <row r="12" spans="1:16" x14ac:dyDescent="0.25">
      <c r="A12" s="28">
        <v>3</v>
      </c>
      <c r="B12" s="388" t="s">
        <v>605</v>
      </c>
      <c r="C12" s="28"/>
      <c r="D12" s="28"/>
      <c r="E12" s="28"/>
      <c r="F12" s="28"/>
      <c r="G12" s="28"/>
      <c r="H12" s="28"/>
      <c r="I12" s="28"/>
      <c r="J12" s="28"/>
      <c r="K12" s="28"/>
      <c r="L12" s="28"/>
      <c r="M12" s="28"/>
      <c r="N12" s="188"/>
      <c r="O12" s="28"/>
      <c r="P12" s="28"/>
    </row>
    <row r="13" spans="1:16" x14ac:dyDescent="0.25">
      <c r="A13" s="391">
        <v>3.1</v>
      </c>
      <c r="B13" s="392" t="s">
        <v>1079</v>
      </c>
      <c r="C13" s="28"/>
      <c r="D13" s="28"/>
      <c r="E13" s="28"/>
      <c r="F13" s="28"/>
      <c r="G13" s="28"/>
      <c r="H13" s="28"/>
      <c r="I13" s="28"/>
      <c r="J13" s="28"/>
      <c r="K13" s="28"/>
      <c r="L13" s="28"/>
      <c r="M13" s="28"/>
      <c r="N13" s="188"/>
      <c r="O13" s="28"/>
      <c r="P13" s="28"/>
    </row>
    <row r="14" spans="1:16" x14ac:dyDescent="0.25">
      <c r="A14" s="391">
        <v>3.2</v>
      </c>
      <c r="B14" s="392" t="s">
        <v>1080</v>
      </c>
      <c r="C14" s="28"/>
      <c r="D14" s="28"/>
      <c r="E14" s="28"/>
      <c r="F14" s="28"/>
      <c r="G14" s="28"/>
      <c r="H14" s="28"/>
      <c r="I14" s="28"/>
      <c r="J14" s="28"/>
      <c r="K14" s="28"/>
      <c r="L14" s="28"/>
      <c r="M14" s="28"/>
      <c r="N14" s="188"/>
      <c r="O14" s="28"/>
      <c r="P14" s="28"/>
    </row>
    <row r="15" spans="1:16" x14ac:dyDescent="0.25">
      <c r="A15" s="391">
        <v>3.3</v>
      </c>
      <c r="B15" s="392" t="s">
        <v>1081</v>
      </c>
      <c r="C15" s="28"/>
      <c r="D15" s="28"/>
      <c r="E15" s="28"/>
      <c r="F15" s="28"/>
      <c r="G15" s="28"/>
      <c r="H15" s="28"/>
      <c r="I15" s="28"/>
      <c r="J15" s="28"/>
      <c r="K15" s="28"/>
      <c r="L15" s="28"/>
      <c r="M15" s="28"/>
      <c r="N15" s="188"/>
      <c r="O15" s="28"/>
      <c r="P15" s="28"/>
    </row>
    <row r="16" spans="1:16" x14ac:dyDescent="0.25">
      <c r="A16" s="28">
        <v>4</v>
      </c>
      <c r="B16" s="388" t="s">
        <v>748</v>
      </c>
      <c r="C16" s="28"/>
      <c r="D16" s="28"/>
      <c r="E16" s="28"/>
      <c r="F16" s="28"/>
      <c r="G16" s="28"/>
      <c r="H16" s="28"/>
      <c r="I16" s="28"/>
      <c r="J16" s="28"/>
      <c r="K16" s="28"/>
      <c r="L16" s="28"/>
      <c r="M16" s="28"/>
      <c r="N16" s="188"/>
      <c r="O16" s="28"/>
      <c r="P16" s="28"/>
    </row>
    <row r="17" spans="1:16" x14ac:dyDescent="0.25">
      <c r="A17" s="391">
        <v>4.0999999999999996</v>
      </c>
      <c r="B17" s="392" t="s">
        <v>1082</v>
      </c>
      <c r="C17" s="28"/>
      <c r="D17" s="28"/>
      <c r="E17" s="28"/>
      <c r="F17" s="28"/>
      <c r="G17" s="28"/>
      <c r="H17" s="28"/>
      <c r="I17" s="28"/>
      <c r="J17" s="28"/>
      <c r="K17" s="28"/>
      <c r="L17" s="28"/>
      <c r="M17" s="28"/>
      <c r="N17" s="188"/>
      <c r="O17" s="28"/>
      <c r="P17" s="28"/>
    </row>
    <row r="18" spans="1:16" x14ac:dyDescent="0.25">
      <c r="A18" s="391">
        <v>4.2</v>
      </c>
      <c r="B18" s="392" t="s">
        <v>1083</v>
      </c>
      <c r="C18" s="28"/>
      <c r="D18" s="28"/>
      <c r="E18" s="28"/>
      <c r="F18" s="28"/>
      <c r="G18" s="28"/>
      <c r="H18" s="28"/>
      <c r="I18" s="28"/>
      <c r="J18" s="28"/>
      <c r="K18" s="28"/>
      <c r="L18" s="28"/>
      <c r="M18" s="28"/>
      <c r="N18" s="188"/>
      <c r="O18" s="28"/>
      <c r="P18" s="28"/>
    </row>
    <row r="19" spans="1:16" x14ac:dyDescent="0.25">
      <c r="A19" s="391">
        <v>4.3</v>
      </c>
      <c r="B19" s="392" t="s">
        <v>1084</v>
      </c>
      <c r="C19" s="28"/>
      <c r="D19" s="28"/>
      <c r="E19" s="28"/>
      <c r="F19" s="28"/>
      <c r="G19" s="28"/>
      <c r="H19" s="28"/>
      <c r="I19" s="28"/>
      <c r="J19" s="28"/>
      <c r="K19" s="28"/>
      <c r="L19" s="28"/>
      <c r="M19" s="28"/>
      <c r="N19" s="188"/>
      <c r="O19" s="28"/>
      <c r="P19" s="28"/>
    </row>
    <row r="20" spans="1:16" x14ac:dyDescent="0.25">
      <c r="A20" s="391">
        <v>4.4000000000000004</v>
      </c>
      <c r="B20" s="392" t="s">
        <v>1085</v>
      </c>
      <c r="C20" s="28"/>
      <c r="D20" s="28"/>
      <c r="E20" s="28"/>
      <c r="F20" s="28"/>
      <c r="G20" s="28"/>
      <c r="H20" s="28"/>
      <c r="I20" s="28"/>
      <c r="J20" s="28"/>
      <c r="K20" s="28"/>
      <c r="L20" s="28"/>
      <c r="M20" s="28"/>
      <c r="N20" s="188"/>
      <c r="O20" s="28"/>
      <c r="P20" s="28"/>
    </row>
    <row r="21" spans="1:16" x14ac:dyDescent="0.25">
      <c r="A21" s="391">
        <v>4.5</v>
      </c>
      <c r="B21" s="392" t="s">
        <v>1086</v>
      </c>
      <c r="C21" s="28"/>
      <c r="D21" s="28"/>
      <c r="E21" s="28"/>
      <c r="F21" s="28"/>
      <c r="G21" s="28"/>
      <c r="H21" s="28"/>
      <c r="I21" s="28"/>
      <c r="J21" s="28"/>
      <c r="K21" s="28"/>
      <c r="L21" s="28"/>
      <c r="M21" s="28"/>
      <c r="N21" s="188"/>
      <c r="O21" s="28"/>
      <c r="P21" s="28"/>
    </row>
    <row r="22" spans="1:16" x14ac:dyDescent="0.25">
      <c r="A22" s="28">
        <v>5</v>
      </c>
      <c r="B22" s="388" t="s">
        <v>45</v>
      </c>
      <c r="C22" s="28"/>
      <c r="D22" s="28"/>
      <c r="E22" s="28"/>
      <c r="F22" s="28"/>
      <c r="G22" s="28"/>
      <c r="H22" s="28"/>
      <c r="I22" s="28"/>
      <c r="J22" s="28"/>
      <c r="K22" s="28"/>
      <c r="L22" s="28"/>
      <c r="M22" s="28"/>
      <c r="N22" s="188"/>
      <c r="O22" s="28"/>
      <c r="P22" s="28"/>
    </row>
    <row r="25" spans="1:16" ht="17.25" customHeight="1" x14ac:dyDescent="0.25">
      <c r="A25" s="1117" t="s">
        <v>1029</v>
      </c>
      <c r="B25" s="1118"/>
      <c r="C25" s="1110" t="s">
        <v>1061</v>
      </c>
      <c r="D25" s="1105" t="s">
        <v>1062</v>
      </c>
      <c r="E25" s="1123"/>
      <c r="F25" s="1123"/>
      <c r="G25" s="1123"/>
      <c r="H25" s="1123"/>
      <c r="I25" s="1123"/>
      <c r="J25" s="1123"/>
      <c r="K25" s="1123"/>
      <c r="L25" s="1123"/>
      <c r="M25" s="1123"/>
      <c r="N25" s="1106"/>
      <c r="O25" s="1105" t="s">
        <v>1063</v>
      </c>
      <c r="P25" s="1106"/>
    </row>
    <row r="26" spans="1:16" ht="21" customHeight="1" x14ac:dyDescent="0.25">
      <c r="A26" s="1119"/>
      <c r="B26" s="1120"/>
      <c r="C26" s="1111"/>
      <c r="D26" s="1107" t="s">
        <v>1064</v>
      </c>
      <c r="E26" s="1108"/>
      <c r="F26" s="1108"/>
      <c r="G26" s="1108"/>
      <c r="H26" s="1108"/>
      <c r="I26" s="1108"/>
      <c r="J26" s="1108"/>
      <c r="K26" s="1108"/>
      <c r="L26" s="1109"/>
      <c r="M26" s="1107" t="s">
        <v>1065</v>
      </c>
      <c r="N26" s="1109"/>
      <c r="O26" s="1110" t="s">
        <v>1066</v>
      </c>
      <c r="P26" s="1113" t="s">
        <v>1067</v>
      </c>
    </row>
    <row r="27" spans="1:16" x14ac:dyDescent="0.25">
      <c r="A27" s="1119"/>
      <c r="B27" s="1120"/>
      <c r="C27" s="1111"/>
      <c r="D27" s="1110" t="s">
        <v>1068</v>
      </c>
      <c r="E27" s="1116" t="s">
        <v>1069</v>
      </c>
      <c r="F27" s="384"/>
      <c r="G27" s="384"/>
      <c r="H27" s="384"/>
      <c r="I27" s="1116" t="s">
        <v>1070</v>
      </c>
      <c r="J27" s="384"/>
      <c r="K27" s="384"/>
      <c r="L27" s="384"/>
      <c r="M27" s="1110" t="s">
        <v>1071</v>
      </c>
      <c r="N27" s="1110" t="s">
        <v>1072</v>
      </c>
      <c r="O27" s="1111"/>
      <c r="P27" s="1114"/>
    </row>
    <row r="28" spans="1:16" ht="82.5" customHeight="1" x14ac:dyDescent="0.25">
      <c r="A28" s="1119"/>
      <c r="B28" s="1120"/>
      <c r="C28" s="385"/>
      <c r="D28" s="1112"/>
      <c r="E28" s="1112"/>
      <c r="F28" s="386" t="s">
        <v>1073</v>
      </c>
      <c r="G28" s="386" t="s">
        <v>1074</v>
      </c>
      <c r="H28" s="386" t="s">
        <v>1075</v>
      </c>
      <c r="I28" s="1112"/>
      <c r="J28" s="386" t="s">
        <v>1076</v>
      </c>
      <c r="K28" s="386" t="s">
        <v>1077</v>
      </c>
      <c r="L28" s="386" t="s">
        <v>1078</v>
      </c>
      <c r="M28" s="1112"/>
      <c r="N28" s="1112"/>
      <c r="O28" s="1112"/>
      <c r="P28" s="1115"/>
    </row>
    <row r="29" spans="1:16" x14ac:dyDescent="0.25">
      <c r="A29" s="1121"/>
      <c r="B29" s="1122"/>
      <c r="C29" s="393" t="s">
        <v>7</v>
      </c>
      <c r="D29" s="393" t="s">
        <v>8</v>
      </c>
      <c r="E29" s="393" t="s">
        <v>9</v>
      </c>
      <c r="F29" s="393" t="s">
        <v>46</v>
      </c>
      <c r="G29" s="393" t="s">
        <v>47</v>
      </c>
      <c r="H29" s="393" t="s">
        <v>156</v>
      </c>
      <c r="I29" s="393" t="s">
        <v>157</v>
      </c>
      <c r="J29" s="393" t="s">
        <v>158</v>
      </c>
      <c r="K29" s="393" t="s">
        <v>159</v>
      </c>
      <c r="L29" s="393" t="s">
        <v>160</v>
      </c>
      <c r="M29" s="393" t="s">
        <v>161</v>
      </c>
      <c r="N29" s="393" t="s">
        <v>162</v>
      </c>
      <c r="O29" s="393" t="s">
        <v>163</v>
      </c>
      <c r="P29" s="393" t="s">
        <v>758</v>
      </c>
    </row>
    <row r="30" spans="1:16" x14ac:dyDescent="0.25">
      <c r="A30" s="28">
        <v>1</v>
      </c>
      <c r="B30" s="388" t="s">
        <v>1050</v>
      </c>
      <c r="C30" s="28"/>
      <c r="D30" s="389"/>
      <c r="E30" s="389"/>
      <c r="F30" s="389"/>
      <c r="G30" s="389"/>
      <c r="H30" s="389"/>
      <c r="I30" s="389"/>
      <c r="J30" s="389"/>
      <c r="K30" s="389"/>
      <c r="L30" s="389"/>
      <c r="M30" s="389"/>
      <c r="N30" s="390"/>
      <c r="O30" s="28"/>
      <c r="P30" s="28"/>
    </row>
    <row r="31" spans="1:16" x14ac:dyDescent="0.25">
      <c r="A31" s="28">
        <v>2</v>
      </c>
      <c r="B31" s="388" t="s">
        <v>599</v>
      </c>
      <c r="C31" s="28"/>
      <c r="D31" s="28"/>
      <c r="E31" s="28"/>
      <c r="F31" s="28"/>
      <c r="G31" s="28"/>
      <c r="H31" s="28"/>
      <c r="I31" s="28"/>
      <c r="J31" s="28"/>
      <c r="K31" s="28"/>
      <c r="L31" s="28"/>
      <c r="M31" s="28"/>
      <c r="N31" s="188"/>
      <c r="O31" s="28"/>
      <c r="P31" s="28"/>
    </row>
    <row r="32" spans="1:16" x14ac:dyDescent="0.25">
      <c r="A32" s="28">
        <v>3</v>
      </c>
      <c r="B32" s="388" t="s">
        <v>605</v>
      </c>
      <c r="C32" s="28"/>
      <c r="D32" s="28"/>
      <c r="E32" s="28"/>
      <c r="F32" s="28"/>
      <c r="G32" s="28"/>
      <c r="H32" s="28"/>
      <c r="I32" s="28"/>
      <c r="J32" s="28"/>
      <c r="K32" s="28"/>
      <c r="L32" s="28"/>
      <c r="M32" s="28"/>
      <c r="N32" s="188"/>
      <c r="O32" s="28"/>
      <c r="P32" s="28"/>
    </row>
    <row r="33" spans="1:16" x14ac:dyDescent="0.25">
      <c r="A33" s="391">
        <v>3.1</v>
      </c>
      <c r="B33" s="392" t="s">
        <v>1079</v>
      </c>
      <c r="C33" s="28"/>
      <c r="D33" s="28"/>
      <c r="E33" s="28"/>
      <c r="F33" s="28"/>
      <c r="G33" s="28"/>
      <c r="H33" s="28"/>
      <c r="I33" s="28"/>
      <c r="J33" s="28"/>
      <c r="K33" s="28"/>
      <c r="L33" s="28"/>
      <c r="M33" s="28"/>
      <c r="N33" s="188"/>
      <c r="O33" s="28"/>
      <c r="P33" s="28"/>
    </row>
    <row r="34" spans="1:16" x14ac:dyDescent="0.25">
      <c r="A34" s="391">
        <v>3.2</v>
      </c>
      <c r="B34" s="392" t="s">
        <v>1080</v>
      </c>
      <c r="C34" s="28"/>
      <c r="D34" s="28"/>
      <c r="E34" s="28"/>
      <c r="F34" s="28"/>
      <c r="G34" s="28"/>
      <c r="H34" s="28"/>
      <c r="I34" s="28"/>
      <c r="J34" s="28"/>
      <c r="K34" s="28"/>
      <c r="L34" s="28"/>
      <c r="M34" s="28"/>
      <c r="N34" s="188"/>
      <c r="O34" s="28"/>
      <c r="P34" s="28"/>
    </row>
    <row r="35" spans="1:16" x14ac:dyDescent="0.25">
      <c r="A35" s="391">
        <v>3.3</v>
      </c>
      <c r="B35" s="392" t="s">
        <v>1081</v>
      </c>
      <c r="C35" s="28"/>
      <c r="D35" s="28"/>
      <c r="E35" s="28"/>
      <c r="F35" s="28"/>
      <c r="G35" s="28"/>
      <c r="H35" s="28"/>
      <c r="I35" s="28"/>
      <c r="J35" s="28"/>
      <c r="K35" s="28"/>
      <c r="L35" s="28"/>
      <c r="M35" s="28"/>
      <c r="N35" s="188"/>
      <c r="O35" s="28"/>
      <c r="P35" s="28"/>
    </row>
    <row r="36" spans="1:16" x14ac:dyDescent="0.25">
      <c r="A36" s="28">
        <v>4</v>
      </c>
      <c r="B36" s="388" t="s">
        <v>45</v>
      </c>
      <c r="C36" s="28"/>
      <c r="D36" s="28"/>
      <c r="E36" s="28"/>
      <c r="F36" s="28"/>
      <c r="G36" s="28"/>
      <c r="H36" s="28"/>
      <c r="I36" s="28"/>
      <c r="J36" s="28"/>
      <c r="K36" s="28"/>
      <c r="L36" s="28"/>
      <c r="M36" s="28"/>
      <c r="N36" s="188"/>
      <c r="O36" s="28"/>
      <c r="P36" s="28"/>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46" fitToHeight="0" orientation="landscape" r:id="rId1"/>
  <headerFooter>
    <oddHeader>&amp;CEN
Annex XXI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AEDAE-7F13-4FBD-A449-BDA0A8538471}">
  <sheetPr codeName="Sheet66">
    <pageSetUpPr fitToPage="1"/>
  </sheetPr>
  <dimension ref="A1:C15"/>
  <sheetViews>
    <sheetView showGridLines="0" zoomScaleNormal="100" workbookViewId="0">
      <selection activeCell="X9" sqref="X9"/>
    </sheetView>
    <sheetView workbookViewId="1"/>
  </sheetViews>
  <sheetFormatPr defaultColWidth="9.140625" defaultRowHeight="15" x14ac:dyDescent="0.25"/>
  <cols>
    <col min="1" max="1" width="3.5703125" style="1" customWidth="1"/>
    <col min="2" max="2" width="74.42578125" style="1" customWidth="1"/>
    <col min="3" max="3" width="43.42578125" style="1" customWidth="1"/>
    <col min="4" max="16384" width="9.140625" style="1"/>
  </cols>
  <sheetData>
    <row r="1" spans="1:3" ht="20.25" x14ac:dyDescent="0.3">
      <c r="A1" s="342" t="s">
        <v>982</v>
      </c>
      <c r="B1" s="355"/>
      <c r="C1" s="355"/>
    </row>
    <row r="5" spans="1:3" x14ac:dyDescent="0.25">
      <c r="A5" s="394"/>
      <c r="B5" s="394"/>
      <c r="C5" s="79" t="s">
        <v>1087</v>
      </c>
    </row>
    <row r="6" spans="1:3" x14ac:dyDescent="0.25">
      <c r="B6" s="394"/>
      <c r="C6" s="42" t="s">
        <v>7</v>
      </c>
    </row>
    <row r="7" spans="1:3" x14ac:dyDescent="0.25">
      <c r="A7" s="79">
        <v>1</v>
      </c>
      <c r="B7" s="395" t="s">
        <v>1088</v>
      </c>
      <c r="C7" s="28"/>
    </row>
    <row r="8" spans="1:3" x14ac:dyDescent="0.25">
      <c r="A8" s="42">
        <v>2</v>
      </c>
      <c r="B8" s="139" t="s">
        <v>1089</v>
      </c>
      <c r="C8" s="28"/>
    </row>
    <row r="9" spans="1:3" x14ac:dyDescent="0.25">
      <c r="A9" s="42">
        <v>3</v>
      </c>
      <c r="B9" s="139" t="s">
        <v>1090</v>
      </c>
      <c r="C9" s="28"/>
    </row>
    <row r="10" spans="1:3" x14ac:dyDescent="0.25">
      <c r="A10" s="42">
        <v>4</v>
      </c>
      <c r="B10" s="139" t="s">
        <v>1091</v>
      </c>
      <c r="C10" s="28"/>
    </row>
    <row r="11" spans="1:3" x14ac:dyDescent="0.25">
      <c r="A11" s="42">
        <v>5</v>
      </c>
      <c r="B11" s="139" t="s">
        <v>1092</v>
      </c>
      <c r="C11" s="28"/>
    </row>
    <row r="12" spans="1:3" x14ac:dyDescent="0.25">
      <c r="A12" s="42">
        <v>6</v>
      </c>
      <c r="B12" s="139" t="s">
        <v>1093</v>
      </c>
      <c r="C12" s="28"/>
    </row>
    <row r="13" spans="1:3" x14ac:dyDescent="0.25">
      <c r="A13" s="42">
        <v>7</v>
      </c>
      <c r="B13" s="139" t="s">
        <v>1094</v>
      </c>
      <c r="C13" s="28"/>
    </row>
    <row r="14" spans="1:3" x14ac:dyDescent="0.25">
      <c r="A14" s="42">
        <v>8</v>
      </c>
      <c r="B14" s="139" t="s">
        <v>1095</v>
      </c>
      <c r="C14" s="28"/>
    </row>
    <row r="15" spans="1:3" x14ac:dyDescent="0.25">
      <c r="A15" s="79">
        <v>9</v>
      </c>
      <c r="B15" s="395" t="s">
        <v>1096</v>
      </c>
      <c r="C15" s="28"/>
    </row>
  </sheetData>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C3DBD-313A-4F2C-B733-39C43AB1BF0E}">
  <sheetPr codeName="Sheet67">
    <pageSetUpPr fitToPage="1"/>
  </sheetPr>
  <dimension ref="A4:I50"/>
  <sheetViews>
    <sheetView showGridLines="0" zoomScaleNormal="100" zoomScaleSheetLayoutView="100" zoomScalePageLayoutView="90" workbookViewId="0">
      <selection activeCell="X9" sqref="X9"/>
    </sheetView>
    <sheetView workbookViewId="1"/>
  </sheetViews>
  <sheetFormatPr defaultColWidth="11.5703125" defaultRowHeight="15" x14ac:dyDescent="0.25"/>
  <cols>
    <col min="1" max="1" width="11.5703125" style="1"/>
    <col min="2" max="2" width="25.5703125" style="1" customWidth="1"/>
    <col min="3" max="3" width="31.42578125" style="1" customWidth="1"/>
    <col min="4" max="4" width="20.5703125" style="1" customWidth="1"/>
    <col min="5" max="5" width="23.5703125" style="1" customWidth="1"/>
    <col min="6" max="6" width="26.42578125" style="1" customWidth="1"/>
    <col min="7" max="7" width="32" style="1" customWidth="1"/>
    <col min="8" max="8" width="26.85546875" style="1" customWidth="1"/>
    <col min="9" max="9" width="16.5703125" style="1" customWidth="1"/>
    <col min="10" max="16384" width="11.5703125" style="1"/>
  </cols>
  <sheetData>
    <row r="4" spans="1:9" ht="18.75" customHeight="1" x14ac:dyDescent="0.3">
      <c r="B4" s="396" t="s">
        <v>983</v>
      </c>
      <c r="C4" s="81"/>
      <c r="D4" s="81"/>
      <c r="E4" s="81"/>
      <c r="F4" s="81"/>
      <c r="G4" s="81"/>
      <c r="H4" s="81"/>
    </row>
    <row r="5" spans="1:9" ht="18.75" x14ac:dyDescent="0.3">
      <c r="B5" s="397"/>
      <c r="C5" s="81"/>
      <c r="D5" s="81"/>
      <c r="E5" s="81"/>
      <c r="F5" s="81"/>
      <c r="G5" s="81"/>
      <c r="H5" s="81"/>
    </row>
    <row r="6" spans="1:9" ht="21" x14ac:dyDescent="0.35">
      <c r="B6" s="398" t="s">
        <v>995</v>
      </c>
      <c r="C6" s="399"/>
      <c r="D6" s="324"/>
      <c r="E6" s="324"/>
      <c r="F6" s="324"/>
      <c r="G6" s="324"/>
      <c r="H6" s="324"/>
    </row>
    <row r="7" spans="1:9" s="399" customFormat="1" ht="15" customHeight="1" x14ac:dyDescent="0.25">
      <c r="A7" s="1"/>
      <c r="B7" s="1135" t="s">
        <v>1097</v>
      </c>
      <c r="C7" s="1135" t="s">
        <v>996</v>
      </c>
      <c r="D7" s="1137" t="s">
        <v>1098</v>
      </c>
      <c r="E7" s="1138"/>
      <c r="F7" s="1135" t="s">
        <v>1099</v>
      </c>
      <c r="G7" s="1133" t="s">
        <v>1100</v>
      </c>
      <c r="H7" s="1135" t="s">
        <v>1101</v>
      </c>
      <c r="I7" s="1133" t="s">
        <v>1102</v>
      </c>
    </row>
    <row r="8" spans="1:9" s="399" customFormat="1" ht="38.25" x14ac:dyDescent="0.25">
      <c r="A8" s="1"/>
      <c r="B8" s="1136"/>
      <c r="C8" s="1136"/>
      <c r="D8" s="400"/>
      <c r="E8" s="401" t="s">
        <v>1103</v>
      </c>
      <c r="F8" s="1136"/>
      <c r="G8" s="1134" t="s">
        <v>1104</v>
      </c>
      <c r="H8" s="1136"/>
      <c r="I8" s="1134"/>
    </row>
    <row r="9" spans="1:9" x14ac:dyDescent="0.25">
      <c r="B9" s="16" t="s">
        <v>7</v>
      </c>
      <c r="C9" s="16" t="s">
        <v>8</v>
      </c>
      <c r="D9" s="40" t="s">
        <v>9</v>
      </c>
      <c r="E9" s="40" t="s">
        <v>46</v>
      </c>
      <c r="F9" s="40" t="s">
        <v>47</v>
      </c>
      <c r="G9" s="40" t="s">
        <v>156</v>
      </c>
      <c r="H9" s="40" t="s">
        <v>157</v>
      </c>
      <c r="I9" s="40" t="s">
        <v>158</v>
      </c>
    </row>
    <row r="10" spans="1:9" x14ac:dyDescent="0.25">
      <c r="B10" s="1130"/>
      <c r="C10" s="402" t="s">
        <v>1010</v>
      </c>
      <c r="D10" s="224"/>
      <c r="E10" s="28"/>
      <c r="F10" s="28"/>
      <c r="G10" s="28"/>
      <c r="H10" s="28"/>
      <c r="I10" s="28"/>
    </row>
    <row r="11" spans="1:9" x14ac:dyDescent="0.25">
      <c r="B11" s="1131"/>
      <c r="C11" s="403" t="s">
        <v>1011</v>
      </c>
      <c r="D11" s="224"/>
      <c r="E11" s="28"/>
      <c r="F11" s="28"/>
      <c r="G11" s="28"/>
      <c r="H11" s="28"/>
      <c r="I11" s="28"/>
    </row>
    <row r="12" spans="1:9" x14ac:dyDescent="0.25">
      <c r="B12" s="1131"/>
      <c r="C12" s="403" t="s">
        <v>1012</v>
      </c>
      <c r="D12" s="224"/>
      <c r="E12" s="28"/>
      <c r="F12" s="28"/>
      <c r="G12" s="28"/>
      <c r="H12" s="28"/>
      <c r="I12" s="28"/>
    </row>
    <row r="13" spans="1:9" x14ac:dyDescent="0.25">
      <c r="B13" s="1131"/>
      <c r="C13" s="402" t="s">
        <v>1013</v>
      </c>
      <c r="D13" s="224"/>
      <c r="E13" s="28"/>
      <c r="F13" s="28"/>
      <c r="G13" s="28"/>
      <c r="H13" s="28"/>
      <c r="I13" s="28"/>
    </row>
    <row r="14" spans="1:9" x14ac:dyDescent="0.25">
      <c r="B14" s="1131"/>
      <c r="C14" s="402" t="s">
        <v>1014</v>
      </c>
      <c r="D14" s="224"/>
      <c r="E14" s="28"/>
      <c r="F14" s="28"/>
      <c r="G14" s="28"/>
      <c r="H14" s="28"/>
      <c r="I14" s="28"/>
    </row>
    <row r="15" spans="1:9" x14ac:dyDescent="0.25">
      <c r="B15" s="1131"/>
      <c r="C15" s="402" t="s">
        <v>1015</v>
      </c>
      <c r="D15" s="28"/>
      <c r="E15" s="28"/>
      <c r="F15" s="28"/>
      <c r="G15" s="28"/>
      <c r="H15" s="28"/>
      <c r="I15" s="28"/>
    </row>
    <row r="16" spans="1:9" x14ac:dyDescent="0.25">
      <c r="B16" s="1131"/>
      <c r="C16" s="402" t="s">
        <v>1016</v>
      </c>
      <c r="D16" s="28"/>
      <c r="E16" s="28"/>
      <c r="F16" s="28"/>
      <c r="G16" s="28"/>
      <c r="H16" s="28"/>
      <c r="I16" s="28"/>
    </row>
    <row r="17" spans="1:9" x14ac:dyDescent="0.25">
      <c r="B17" s="1131"/>
      <c r="C17" s="403" t="s">
        <v>1017</v>
      </c>
      <c r="D17" s="28"/>
      <c r="E17" s="28"/>
      <c r="F17" s="28"/>
      <c r="G17" s="28"/>
      <c r="H17" s="28"/>
      <c r="I17" s="28"/>
    </row>
    <row r="18" spans="1:9" x14ac:dyDescent="0.25">
      <c r="B18" s="1131"/>
      <c r="C18" s="403" t="s">
        <v>1018</v>
      </c>
      <c r="D18" s="28"/>
      <c r="E18" s="28"/>
      <c r="F18" s="28"/>
      <c r="G18" s="28"/>
      <c r="H18" s="28"/>
      <c r="I18" s="28"/>
    </row>
    <row r="19" spans="1:9" x14ac:dyDescent="0.25">
      <c r="B19" s="1131"/>
      <c r="C19" s="402" t="s">
        <v>1019</v>
      </c>
      <c r="D19" s="28"/>
      <c r="E19" s="28"/>
      <c r="F19" s="28"/>
      <c r="G19" s="28"/>
      <c r="H19" s="28"/>
      <c r="I19" s="28"/>
    </row>
    <row r="20" spans="1:9" x14ac:dyDescent="0.25">
      <c r="B20" s="1131"/>
      <c r="C20" s="403" t="s">
        <v>1020</v>
      </c>
      <c r="D20" s="28"/>
      <c r="E20" s="28"/>
      <c r="F20" s="28"/>
      <c r="G20" s="28"/>
      <c r="H20" s="28"/>
      <c r="I20" s="28"/>
    </row>
    <row r="21" spans="1:9" x14ac:dyDescent="0.25">
      <c r="B21" s="1131"/>
      <c r="C21" s="403" t="s">
        <v>1021</v>
      </c>
      <c r="D21" s="28"/>
      <c r="E21" s="28"/>
      <c r="F21" s="28"/>
      <c r="G21" s="28"/>
      <c r="H21" s="28"/>
      <c r="I21" s="28"/>
    </row>
    <row r="22" spans="1:9" x14ac:dyDescent="0.25">
      <c r="B22" s="1131"/>
      <c r="C22" s="402" t="s">
        <v>1022</v>
      </c>
      <c r="D22" s="28"/>
      <c r="E22" s="28"/>
      <c r="F22" s="28"/>
      <c r="G22" s="28"/>
      <c r="H22" s="28"/>
      <c r="I22" s="28"/>
    </row>
    <row r="23" spans="1:9" x14ac:dyDescent="0.25">
      <c r="B23" s="1131"/>
      <c r="C23" s="403" t="s">
        <v>1023</v>
      </c>
      <c r="D23" s="28"/>
      <c r="E23" s="28"/>
      <c r="F23" s="28"/>
      <c r="G23" s="28"/>
      <c r="H23" s="28"/>
      <c r="I23" s="28"/>
    </row>
    <row r="24" spans="1:9" x14ac:dyDescent="0.25">
      <c r="B24" s="1131"/>
      <c r="C24" s="404" t="s">
        <v>1024</v>
      </c>
      <c r="D24" s="28"/>
      <c r="E24" s="28"/>
      <c r="F24" s="28"/>
      <c r="G24" s="28"/>
      <c r="H24" s="28"/>
      <c r="I24" s="28"/>
    </row>
    <row r="25" spans="1:9" x14ac:dyDescent="0.25">
      <c r="B25" s="1131"/>
      <c r="C25" s="403" t="s">
        <v>1025</v>
      </c>
      <c r="D25" s="28"/>
      <c r="E25" s="28"/>
      <c r="F25" s="28"/>
      <c r="G25" s="28"/>
      <c r="H25" s="28"/>
      <c r="I25" s="28"/>
    </row>
    <row r="26" spans="1:9" x14ac:dyDescent="0.25">
      <c r="B26" s="1132"/>
      <c r="C26" s="402" t="s">
        <v>1026</v>
      </c>
      <c r="D26" s="28"/>
      <c r="E26" s="28"/>
      <c r="F26" s="28"/>
      <c r="G26" s="28"/>
      <c r="H26" s="28"/>
      <c r="I26" s="28"/>
    </row>
    <row r="30" spans="1:9" x14ac:dyDescent="0.25">
      <c r="B30" s="398" t="s">
        <v>1029</v>
      </c>
    </row>
    <row r="31" spans="1:9" s="399" customFormat="1" ht="15" customHeight="1" x14ac:dyDescent="0.25">
      <c r="A31" s="1"/>
      <c r="B31" s="1135" t="s">
        <v>1097</v>
      </c>
      <c r="C31" s="1135" t="s">
        <v>996</v>
      </c>
      <c r="D31" s="1137" t="s">
        <v>1105</v>
      </c>
      <c r="E31" s="1138"/>
      <c r="F31" s="1135" t="s">
        <v>1099</v>
      </c>
      <c r="G31" s="1139" t="s">
        <v>1001</v>
      </c>
      <c r="H31" s="1133" t="s">
        <v>1101</v>
      </c>
      <c r="I31" s="1133" t="s">
        <v>1102</v>
      </c>
    </row>
    <row r="32" spans="1:9" s="399" customFormat="1" ht="38.25" x14ac:dyDescent="0.25">
      <c r="A32" s="1"/>
      <c r="B32" s="1136"/>
      <c r="C32" s="1136"/>
      <c r="D32" s="400"/>
      <c r="E32" s="401" t="s">
        <v>1103</v>
      </c>
      <c r="F32" s="1136"/>
      <c r="G32" s="1140"/>
      <c r="H32" s="1134"/>
      <c r="I32" s="1134"/>
    </row>
    <row r="33" spans="2:9" x14ac:dyDescent="0.25">
      <c r="B33" s="16" t="s">
        <v>7</v>
      </c>
      <c r="C33" s="16" t="s">
        <v>8</v>
      </c>
      <c r="D33" s="40" t="s">
        <v>9</v>
      </c>
      <c r="E33" s="40" t="s">
        <v>46</v>
      </c>
      <c r="F33" s="40" t="s">
        <v>47</v>
      </c>
      <c r="G33" s="405" t="s">
        <v>156</v>
      </c>
      <c r="H33" s="406" t="s">
        <v>157</v>
      </c>
      <c r="I33" s="406" t="s">
        <v>158</v>
      </c>
    </row>
    <row r="34" spans="2:9" x14ac:dyDescent="0.25">
      <c r="B34" s="1130"/>
      <c r="C34" s="402" t="s">
        <v>1010</v>
      </c>
      <c r="D34" s="224"/>
      <c r="E34" s="28"/>
      <c r="F34" s="28"/>
      <c r="G34" s="28"/>
      <c r="H34" s="28"/>
      <c r="I34" s="28"/>
    </row>
    <row r="35" spans="2:9" x14ac:dyDescent="0.25">
      <c r="B35" s="1131"/>
      <c r="C35" s="403" t="s">
        <v>1011</v>
      </c>
      <c r="D35" s="224"/>
      <c r="E35" s="28"/>
      <c r="F35" s="28"/>
      <c r="G35" s="28"/>
      <c r="H35" s="28"/>
      <c r="I35" s="28"/>
    </row>
    <row r="36" spans="2:9" x14ac:dyDescent="0.25">
      <c r="B36" s="1131"/>
      <c r="C36" s="403" t="s">
        <v>1012</v>
      </c>
      <c r="D36" s="224"/>
      <c r="E36" s="28"/>
      <c r="F36" s="28"/>
      <c r="G36" s="28"/>
      <c r="H36" s="28"/>
      <c r="I36" s="28"/>
    </row>
    <row r="37" spans="2:9" x14ac:dyDescent="0.25">
      <c r="B37" s="1131"/>
      <c r="C37" s="402" t="s">
        <v>1013</v>
      </c>
      <c r="D37" s="224"/>
      <c r="E37" s="28"/>
      <c r="F37" s="28"/>
      <c r="G37" s="28"/>
      <c r="H37" s="28"/>
      <c r="I37" s="28"/>
    </row>
    <row r="38" spans="2:9" x14ac:dyDescent="0.25">
      <c r="B38" s="1131"/>
      <c r="C38" s="402" t="s">
        <v>1014</v>
      </c>
      <c r="D38" s="224"/>
      <c r="E38" s="28"/>
      <c r="F38" s="28"/>
      <c r="G38" s="28"/>
      <c r="H38" s="28"/>
      <c r="I38" s="28"/>
    </row>
    <row r="39" spans="2:9" x14ac:dyDescent="0.25">
      <c r="B39" s="1131"/>
      <c r="C39" s="402" t="s">
        <v>1015</v>
      </c>
      <c r="D39" s="28"/>
      <c r="E39" s="28"/>
      <c r="F39" s="28"/>
      <c r="G39" s="28"/>
      <c r="H39" s="28"/>
      <c r="I39" s="28"/>
    </row>
    <row r="40" spans="2:9" x14ac:dyDescent="0.25">
      <c r="B40" s="1131"/>
      <c r="C40" s="402" t="s">
        <v>1016</v>
      </c>
      <c r="D40" s="28"/>
      <c r="E40" s="28"/>
      <c r="F40" s="28"/>
      <c r="G40" s="28"/>
      <c r="H40" s="28"/>
      <c r="I40" s="28"/>
    </row>
    <row r="41" spans="2:9" x14ac:dyDescent="0.25">
      <c r="B41" s="1131"/>
      <c r="C41" s="403" t="s">
        <v>1017</v>
      </c>
      <c r="D41" s="28"/>
      <c r="E41" s="28"/>
      <c r="F41" s="28"/>
      <c r="G41" s="28"/>
      <c r="H41" s="28"/>
      <c r="I41" s="28"/>
    </row>
    <row r="42" spans="2:9" x14ac:dyDescent="0.25">
      <c r="B42" s="1131"/>
      <c r="C42" s="403" t="s">
        <v>1018</v>
      </c>
      <c r="D42" s="28"/>
      <c r="E42" s="28"/>
      <c r="F42" s="28"/>
      <c r="G42" s="28"/>
      <c r="H42" s="28"/>
      <c r="I42" s="28"/>
    </row>
    <row r="43" spans="2:9" x14ac:dyDescent="0.25">
      <c r="B43" s="1131"/>
      <c r="C43" s="402" t="s">
        <v>1019</v>
      </c>
      <c r="D43" s="28"/>
      <c r="E43" s="28"/>
      <c r="F43" s="28"/>
      <c r="G43" s="28"/>
      <c r="H43" s="28"/>
      <c r="I43" s="28"/>
    </row>
    <row r="44" spans="2:9" x14ac:dyDescent="0.25">
      <c r="B44" s="1131"/>
      <c r="C44" s="403" t="s">
        <v>1020</v>
      </c>
      <c r="D44" s="28"/>
      <c r="E44" s="28"/>
      <c r="F44" s="28"/>
      <c r="G44" s="28"/>
      <c r="H44" s="28"/>
      <c r="I44" s="28"/>
    </row>
    <row r="45" spans="2:9" x14ac:dyDescent="0.25">
      <c r="B45" s="1131"/>
      <c r="C45" s="403" t="s">
        <v>1021</v>
      </c>
      <c r="D45" s="28"/>
      <c r="E45" s="28"/>
      <c r="F45" s="28"/>
      <c r="G45" s="28"/>
      <c r="H45" s="28"/>
      <c r="I45" s="28"/>
    </row>
    <row r="46" spans="2:9" x14ac:dyDescent="0.25">
      <c r="B46" s="1131"/>
      <c r="C46" s="402" t="s">
        <v>1022</v>
      </c>
      <c r="D46" s="28"/>
      <c r="E46" s="28"/>
      <c r="F46" s="28"/>
      <c r="G46" s="28"/>
      <c r="H46" s="28"/>
      <c r="I46" s="28"/>
    </row>
    <row r="47" spans="2:9" x14ac:dyDescent="0.25">
      <c r="B47" s="1131"/>
      <c r="C47" s="403" t="s">
        <v>1023</v>
      </c>
      <c r="D47" s="28"/>
      <c r="E47" s="28"/>
      <c r="F47" s="28"/>
      <c r="G47" s="28"/>
      <c r="H47" s="28"/>
      <c r="I47" s="28"/>
    </row>
    <row r="48" spans="2:9" x14ac:dyDescent="0.25">
      <c r="B48" s="1131"/>
      <c r="C48" s="404" t="s">
        <v>1024</v>
      </c>
      <c r="D48" s="28"/>
      <c r="E48" s="28"/>
      <c r="F48" s="28"/>
      <c r="G48" s="28"/>
      <c r="H48" s="28"/>
      <c r="I48" s="28"/>
    </row>
    <row r="49" spans="2:9" x14ac:dyDescent="0.25">
      <c r="B49" s="1131"/>
      <c r="C49" s="403" t="s">
        <v>1025</v>
      </c>
      <c r="D49" s="28"/>
      <c r="E49" s="28"/>
      <c r="F49" s="28"/>
      <c r="G49" s="28"/>
      <c r="H49" s="28"/>
      <c r="I49" s="28"/>
    </row>
    <row r="50" spans="2:9" x14ac:dyDescent="0.25">
      <c r="B50" s="1132"/>
      <c r="C50" s="402" t="s">
        <v>1026</v>
      </c>
      <c r="D50" s="28"/>
      <c r="E50" s="28"/>
      <c r="F50" s="28"/>
      <c r="G50" s="28"/>
      <c r="H50" s="28"/>
      <c r="I50" s="28"/>
    </row>
  </sheetData>
  <mergeCells count="16">
    <mergeCell ref="B34:B50"/>
    <mergeCell ref="I7:I8"/>
    <mergeCell ref="B10:B26"/>
    <mergeCell ref="B31:B32"/>
    <mergeCell ref="C31:C32"/>
    <mergeCell ref="D31:E31"/>
    <mergeCell ref="F31:F32"/>
    <mergeCell ref="G31:G32"/>
    <mergeCell ref="H31:H32"/>
    <mergeCell ref="I31:I32"/>
    <mergeCell ref="B7:B8"/>
    <mergeCell ref="C7:C8"/>
    <mergeCell ref="D7:E7"/>
    <mergeCell ref="F7:F8"/>
    <mergeCell ref="G7:G8"/>
    <mergeCell ref="H7:H8"/>
  </mergeCells>
  <pageMargins left="0.70866141732283472" right="0.70866141732283472" top="0.78740157480314965" bottom="0.78740157480314965" header="0.31496062992125984" footer="0.31496062992125984"/>
  <pageSetup paperSize="9" scale="61" orientation="landscape" cellComments="asDisplayed" r:id="rId1"/>
  <headerFooter>
    <oddHeader>&amp;CEN
Annex XXI</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6F4EF-FE1B-4560-9D37-DF4A1E4377C8}">
  <sheetPr codeName="Sheet68">
    <pageSetUpPr fitToPage="1"/>
  </sheetPr>
  <dimension ref="A2:I29"/>
  <sheetViews>
    <sheetView showGridLines="0" zoomScaleNormal="100" zoomScaleSheetLayoutView="100" zoomScalePageLayoutView="80" workbookViewId="0">
      <selection activeCell="X9" sqref="X9"/>
    </sheetView>
    <sheetView workbookViewId="1"/>
  </sheetViews>
  <sheetFormatPr defaultColWidth="11.5703125" defaultRowHeight="15" x14ac:dyDescent="0.25"/>
  <cols>
    <col min="1" max="1" width="11.5703125" style="1"/>
    <col min="2" max="2" width="25.5703125" style="1" customWidth="1"/>
    <col min="3" max="3" width="31.42578125" style="1" customWidth="1"/>
    <col min="4" max="4" width="21.42578125" style="1" customWidth="1"/>
    <col min="5" max="5" width="20.42578125" style="1" customWidth="1"/>
    <col min="6" max="6" width="26.42578125" style="1" customWidth="1"/>
    <col min="7" max="7" width="32" style="1" customWidth="1"/>
    <col min="8" max="8" width="17.85546875" style="1" customWidth="1"/>
    <col min="9" max="9" width="18.5703125" style="1" customWidth="1"/>
    <col min="10" max="16384" width="11.5703125" style="1"/>
  </cols>
  <sheetData>
    <row r="2" spans="1:9" ht="18.75" x14ac:dyDescent="0.3">
      <c r="B2" s="342" t="s">
        <v>984</v>
      </c>
      <c r="C2" s="81"/>
      <c r="D2" s="81"/>
      <c r="E2" s="81"/>
      <c r="F2" s="81"/>
      <c r="G2" s="81"/>
    </row>
    <row r="3" spans="1:9" ht="21" x14ac:dyDescent="0.35">
      <c r="B3" s="398" t="s">
        <v>995</v>
      </c>
      <c r="C3" s="399"/>
      <c r="D3" s="324"/>
      <c r="E3" s="324"/>
      <c r="F3" s="324"/>
      <c r="G3" s="324"/>
    </row>
    <row r="4" spans="1:9" s="399" customFormat="1" ht="15" customHeight="1" x14ac:dyDescent="0.25">
      <c r="A4" s="1"/>
      <c r="B4" s="1135" t="s">
        <v>1097</v>
      </c>
      <c r="C4" s="1135" t="s">
        <v>996</v>
      </c>
      <c r="D4" s="1135" t="s">
        <v>1106</v>
      </c>
      <c r="E4" s="1137" t="s">
        <v>1098</v>
      </c>
      <c r="F4" s="1138"/>
      <c r="G4" s="1135" t="s">
        <v>1099</v>
      </c>
      <c r="H4" s="1135" t="s">
        <v>1101</v>
      </c>
      <c r="I4" s="1133" t="s">
        <v>1102</v>
      </c>
    </row>
    <row r="5" spans="1:9" s="399" customFormat="1" ht="53.25" customHeight="1" x14ac:dyDescent="0.25">
      <c r="A5" s="1"/>
      <c r="B5" s="1136"/>
      <c r="C5" s="1136"/>
      <c r="D5" s="1136"/>
      <c r="E5" s="400"/>
      <c r="F5" s="401" t="s">
        <v>1103</v>
      </c>
      <c r="G5" s="1136"/>
      <c r="H5" s="1136"/>
      <c r="I5" s="1134"/>
    </row>
    <row r="6" spans="1:9" x14ac:dyDescent="0.25">
      <c r="B6" s="16" t="s">
        <v>7</v>
      </c>
      <c r="C6" s="16" t="s">
        <v>8</v>
      </c>
      <c r="D6" s="16" t="s">
        <v>9</v>
      </c>
      <c r="E6" s="40" t="s">
        <v>46</v>
      </c>
      <c r="F6" s="40" t="s">
        <v>47</v>
      </c>
      <c r="G6" s="40" t="s">
        <v>156</v>
      </c>
      <c r="H6" s="40" t="s">
        <v>157</v>
      </c>
      <c r="I6" s="40" t="s">
        <v>158</v>
      </c>
    </row>
    <row r="7" spans="1:9" x14ac:dyDescent="0.25">
      <c r="B7" s="1130"/>
      <c r="C7" s="402"/>
      <c r="D7" s="402"/>
      <c r="E7" s="224"/>
      <c r="F7" s="28"/>
      <c r="G7" s="28"/>
      <c r="H7" s="28"/>
      <c r="I7" s="28"/>
    </row>
    <row r="8" spans="1:9" x14ac:dyDescent="0.25">
      <c r="B8" s="1131"/>
      <c r="C8" s="403"/>
      <c r="D8" s="403"/>
      <c r="E8" s="224"/>
      <c r="F8" s="28"/>
      <c r="G8" s="28"/>
      <c r="H8" s="28"/>
      <c r="I8" s="28"/>
    </row>
    <row r="9" spans="1:9" x14ac:dyDescent="0.25">
      <c r="B9" s="1131"/>
      <c r="C9" s="403"/>
      <c r="D9" s="403"/>
      <c r="E9" s="224"/>
      <c r="F9" s="28"/>
      <c r="G9" s="28"/>
      <c r="H9" s="28"/>
      <c r="I9" s="28"/>
    </row>
    <row r="10" spans="1:9" x14ac:dyDescent="0.25">
      <c r="B10" s="1131"/>
      <c r="C10" s="402"/>
      <c r="D10" s="402"/>
      <c r="E10" s="224"/>
      <c r="F10" s="28"/>
      <c r="G10" s="28"/>
      <c r="H10" s="28"/>
      <c r="I10" s="28"/>
    </row>
    <row r="11" spans="1:9" x14ac:dyDescent="0.25">
      <c r="B11" s="1131"/>
      <c r="C11" s="402"/>
      <c r="D11" s="402"/>
      <c r="E11" s="224"/>
      <c r="F11" s="28"/>
      <c r="G11" s="28"/>
      <c r="H11" s="28"/>
      <c r="I11" s="28"/>
    </row>
    <row r="12" spans="1:9" x14ac:dyDescent="0.25">
      <c r="B12" s="1131"/>
      <c r="C12" s="402"/>
      <c r="D12" s="402"/>
      <c r="E12" s="28"/>
      <c r="F12" s="28"/>
      <c r="G12" s="28"/>
      <c r="H12" s="28"/>
      <c r="I12" s="28"/>
    </row>
    <row r="13" spans="1:9" x14ac:dyDescent="0.25">
      <c r="B13" s="1131"/>
      <c r="C13" s="402"/>
      <c r="D13" s="402"/>
      <c r="E13" s="28"/>
      <c r="F13" s="28"/>
      <c r="G13" s="28"/>
      <c r="H13" s="28"/>
      <c r="I13" s="28"/>
    </row>
    <row r="14" spans="1:9" x14ac:dyDescent="0.25">
      <c r="B14" s="1132"/>
      <c r="C14" s="403"/>
      <c r="D14" s="403"/>
      <c r="E14" s="28"/>
      <c r="F14" s="28"/>
      <c r="G14" s="28"/>
      <c r="H14" s="28"/>
      <c r="I14" s="28"/>
    </row>
    <row r="18" spans="1:9" x14ac:dyDescent="0.25">
      <c r="B18" s="398" t="s">
        <v>1029</v>
      </c>
    </row>
    <row r="19" spans="1:9" s="399" customFormat="1" ht="15" customHeight="1" x14ac:dyDescent="0.25">
      <c r="A19" s="1"/>
      <c r="B19" s="1135" t="s">
        <v>1097</v>
      </c>
      <c r="C19" s="1135" t="s">
        <v>996</v>
      </c>
      <c r="D19" s="1135" t="s">
        <v>1106</v>
      </c>
      <c r="E19" s="1137" t="s">
        <v>1105</v>
      </c>
      <c r="F19" s="1138"/>
      <c r="G19" s="1135" t="s">
        <v>1099</v>
      </c>
      <c r="H19" s="1135" t="s">
        <v>1101</v>
      </c>
      <c r="I19" s="1133" t="s">
        <v>1102</v>
      </c>
    </row>
    <row r="20" spans="1:9" s="399" customFormat="1" ht="57" customHeight="1" x14ac:dyDescent="0.25">
      <c r="A20" s="1"/>
      <c r="B20" s="1136"/>
      <c r="C20" s="1136"/>
      <c r="D20" s="1136"/>
      <c r="E20" s="400"/>
      <c r="F20" s="401" t="s">
        <v>1103</v>
      </c>
      <c r="G20" s="1136"/>
      <c r="H20" s="1136"/>
      <c r="I20" s="1134"/>
    </row>
    <row r="21" spans="1:9" x14ac:dyDescent="0.25">
      <c r="B21" s="16" t="s">
        <v>7</v>
      </c>
      <c r="C21" s="16" t="s">
        <v>8</v>
      </c>
      <c r="D21" s="16" t="s">
        <v>9</v>
      </c>
      <c r="E21" s="40" t="s">
        <v>46</v>
      </c>
      <c r="F21" s="40" t="s">
        <v>47</v>
      </c>
      <c r="G21" s="40" t="s">
        <v>156</v>
      </c>
      <c r="H21" s="40" t="s">
        <v>157</v>
      </c>
      <c r="I21" s="40" t="s">
        <v>158</v>
      </c>
    </row>
    <row r="22" spans="1:9" x14ac:dyDescent="0.25">
      <c r="B22" s="1130"/>
      <c r="C22" s="402"/>
      <c r="D22" s="402"/>
      <c r="E22" s="224"/>
      <c r="F22" s="28"/>
      <c r="G22" s="28"/>
      <c r="H22" s="28"/>
      <c r="I22" s="28"/>
    </row>
    <row r="23" spans="1:9" x14ac:dyDescent="0.25">
      <c r="B23" s="1131"/>
      <c r="C23" s="403"/>
      <c r="D23" s="403"/>
      <c r="E23" s="224"/>
      <c r="F23" s="28"/>
      <c r="G23" s="28"/>
      <c r="H23" s="28"/>
      <c r="I23" s="28"/>
    </row>
    <row r="24" spans="1:9" x14ac:dyDescent="0.25">
      <c r="B24" s="1131"/>
      <c r="C24" s="403"/>
      <c r="D24" s="403"/>
      <c r="E24" s="224"/>
      <c r="F24" s="28"/>
      <c r="G24" s="28"/>
      <c r="H24" s="28"/>
      <c r="I24" s="28"/>
    </row>
    <row r="25" spans="1:9" x14ac:dyDescent="0.25">
      <c r="B25" s="1131"/>
      <c r="C25" s="402"/>
      <c r="D25" s="402"/>
      <c r="E25" s="224"/>
      <c r="F25" s="28"/>
      <c r="G25" s="28"/>
      <c r="H25" s="28"/>
      <c r="I25" s="28"/>
    </row>
    <row r="26" spans="1:9" x14ac:dyDescent="0.25">
      <c r="B26" s="1131"/>
      <c r="C26" s="402"/>
      <c r="D26" s="402"/>
      <c r="E26" s="224"/>
      <c r="F26" s="28"/>
      <c r="G26" s="28"/>
      <c r="H26" s="28"/>
      <c r="I26" s="28"/>
    </row>
    <row r="27" spans="1:9" x14ac:dyDescent="0.25">
      <c r="B27" s="1131"/>
      <c r="C27" s="402"/>
      <c r="D27" s="402"/>
      <c r="E27" s="28"/>
      <c r="F27" s="28"/>
      <c r="G27" s="28"/>
      <c r="H27" s="28"/>
      <c r="I27" s="28"/>
    </row>
    <row r="28" spans="1:9" x14ac:dyDescent="0.25">
      <c r="B28" s="1131"/>
      <c r="C28" s="402"/>
      <c r="D28" s="402"/>
      <c r="E28" s="28"/>
      <c r="F28" s="28"/>
      <c r="G28" s="28"/>
      <c r="H28" s="28"/>
      <c r="I28" s="28"/>
    </row>
    <row r="29" spans="1:9" x14ac:dyDescent="0.25">
      <c r="B29" s="1132"/>
      <c r="C29" s="403"/>
      <c r="D29" s="403"/>
      <c r="E29" s="28"/>
      <c r="F29" s="28"/>
      <c r="G29" s="28"/>
      <c r="H29" s="28"/>
      <c r="I29" s="28"/>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7" orientation="landscape" r:id="rId1"/>
  <headerFooter>
    <oddHeader>&amp;CEN
Annex XXI</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19B04-371B-438C-A5B6-C4A30C1E920B}">
  <sheetPr codeName="Sheet70">
    <pageSetUpPr fitToPage="1"/>
  </sheetPr>
  <dimension ref="A1:H78"/>
  <sheetViews>
    <sheetView showGridLines="0" zoomScaleNormal="100" workbookViewId="0">
      <selection activeCell="X9" sqref="X9"/>
    </sheetView>
    <sheetView workbookViewId="1"/>
  </sheetViews>
  <sheetFormatPr defaultRowHeight="15" x14ac:dyDescent="0.25"/>
  <cols>
    <col min="1" max="1" width="14.7109375" style="1" customWidth="1"/>
    <col min="2" max="2" width="16.5703125" style="1" customWidth="1"/>
    <col min="3" max="3" width="16.85546875" style="1" customWidth="1"/>
    <col min="4" max="4" width="17.7109375" style="1" customWidth="1"/>
    <col min="5" max="5" width="16.140625" style="1" customWidth="1"/>
    <col min="6" max="6" width="23.7109375" style="1" customWidth="1"/>
    <col min="7" max="7" width="17.140625" style="1" customWidth="1"/>
    <col min="8" max="8" width="18.28515625" style="1" customWidth="1"/>
    <col min="9" max="16384" width="9.140625" style="1"/>
  </cols>
  <sheetData>
    <row r="1" spans="1:8" ht="21" x14ac:dyDescent="0.35">
      <c r="A1" s="342" t="s">
        <v>1107</v>
      </c>
      <c r="B1" s="355"/>
      <c r="C1" s="355"/>
      <c r="D1" s="355"/>
      <c r="E1" s="355"/>
      <c r="F1" s="355"/>
      <c r="G1" s="324"/>
      <c r="H1" s="324"/>
    </row>
    <row r="3" spans="1:8" x14ac:dyDescent="0.25">
      <c r="A3" s="13" t="s">
        <v>1108</v>
      </c>
    </row>
    <row r="4" spans="1:8" x14ac:dyDescent="0.25">
      <c r="A4" s="1143" t="s">
        <v>1109</v>
      </c>
      <c r="B4" s="1143"/>
      <c r="C4" s="1143"/>
      <c r="D4" s="1143"/>
      <c r="E4" s="1143"/>
      <c r="F4" s="1143"/>
      <c r="G4" s="1143"/>
      <c r="H4" s="1143"/>
    </row>
    <row r="5" spans="1:8" ht="30" x14ac:dyDescent="0.25">
      <c r="A5" s="1144" t="s">
        <v>1110</v>
      </c>
      <c r="B5" s="1144" t="s">
        <v>1111</v>
      </c>
      <c r="C5" s="10" t="s">
        <v>1112</v>
      </c>
      <c r="D5" s="10" t="s">
        <v>1113</v>
      </c>
      <c r="E5" s="220" t="s">
        <v>755</v>
      </c>
      <c r="F5" s="220" t="s">
        <v>106</v>
      </c>
      <c r="G5" s="220" t="s">
        <v>1087</v>
      </c>
      <c r="H5" s="220" t="s">
        <v>1007</v>
      </c>
    </row>
    <row r="6" spans="1:8" x14ac:dyDescent="0.25">
      <c r="A6" s="1145"/>
      <c r="B6" s="1145"/>
      <c r="C6" s="16" t="s">
        <v>7</v>
      </c>
      <c r="D6" s="16" t="s">
        <v>8</v>
      </c>
      <c r="E6" s="16" t="s">
        <v>9</v>
      </c>
      <c r="F6" s="16" t="s">
        <v>46</v>
      </c>
      <c r="G6" s="16" t="s">
        <v>47</v>
      </c>
      <c r="H6" s="16" t="s">
        <v>156</v>
      </c>
    </row>
    <row r="7" spans="1:8" ht="30" x14ac:dyDescent="0.25">
      <c r="A7" s="880" t="s">
        <v>1114</v>
      </c>
      <c r="B7" s="224" t="s">
        <v>1115</v>
      </c>
      <c r="C7" s="224"/>
      <c r="D7" s="224"/>
      <c r="E7" s="407">
        <v>0.5</v>
      </c>
      <c r="F7" s="224"/>
      <c r="G7" s="224"/>
      <c r="H7" s="224"/>
    </row>
    <row r="8" spans="1:8" ht="30" x14ac:dyDescent="0.25">
      <c r="A8" s="880"/>
      <c r="B8" s="224" t="s">
        <v>1116</v>
      </c>
      <c r="C8" s="224"/>
      <c r="D8" s="224"/>
      <c r="E8" s="407">
        <v>0.7</v>
      </c>
      <c r="F8" s="224"/>
      <c r="G8" s="224"/>
      <c r="H8" s="224"/>
    </row>
    <row r="9" spans="1:8" ht="30" x14ac:dyDescent="0.25">
      <c r="A9" s="880" t="s">
        <v>1117</v>
      </c>
      <c r="B9" s="224" t="s">
        <v>1115</v>
      </c>
      <c r="C9" s="224"/>
      <c r="D9" s="224"/>
      <c r="E9" s="407">
        <v>0.7</v>
      </c>
      <c r="F9" s="224"/>
      <c r="G9" s="224"/>
      <c r="H9" s="224"/>
    </row>
    <row r="10" spans="1:8" ht="30" x14ac:dyDescent="0.25">
      <c r="A10" s="880"/>
      <c r="B10" s="224" t="s">
        <v>1116</v>
      </c>
      <c r="C10" s="224"/>
      <c r="D10" s="224"/>
      <c r="E10" s="407">
        <v>0.9</v>
      </c>
      <c r="F10" s="224"/>
      <c r="G10" s="224"/>
      <c r="H10" s="224"/>
    </row>
    <row r="11" spans="1:8" ht="30" x14ac:dyDescent="0.25">
      <c r="A11" s="880" t="s">
        <v>1118</v>
      </c>
      <c r="B11" s="224" t="s">
        <v>1115</v>
      </c>
      <c r="C11" s="224"/>
      <c r="D11" s="224"/>
      <c r="E11" s="407">
        <v>1.1499999999999999</v>
      </c>
      <c r="F11" s="224"/>
      <c r="G11" s="224"/>
      <c r="H11" s="224"/>
    </row>
    <row r="12" spans="1:8" ht="30" x14ac:dyDescent="0.25">
      <c r="A12" s="880"/>
      <c r="B12" s="224" t="s">
        <v>1116</v>
      </c>
      <c r="C12" s="224"/>
      <c r="D12" s="224"/>
      <c r="E12" s="407">
        <v>1.1499999999999999</v>
      </c>
      <c r="F12" s="224"/>
      <c r="G12" s="224"/>
      <c r="H12" s="224"/>
    </row>
    <row r="13" spans="1:8" ht="30" x14ac:dyDescent="0.25">
      <c r="A13" s="880" t="s">
        <v>1119</v>
      </c>
      <c r="B13" s="224" t="s">
        <v>1115</v>
      </c>
      <c r="C13" s="224"/>
      <c r="D13" s="224"/>
      <c r="E13" s="407">
        <v>2.5</v>
      </c>
      <c r="F13" s="224"/>
      <c r="G13" s="224"/>
      <c r="H13" s="224"/>
    </row>
    <row r="14" spans="1:8" ht="30" x14ac:dyDescent="0.25">
      <c r="A14" s="880"/>
      <c r="B14" s="224" t="s">
        <v>1116</v>
      </c>
      <c r="C14" s="224"/>
      <c r="D14" s="224"/>
      <c r="E14" s="407">
        <v>2.5</v>
      </c>
      <c r="F14" s="224"/>
      <c r="G14" s="224"/>
      <c r="H14" s="224"/>
    </row>
    <row r="15" spans="1:8" ht="30" x14ac:dyDescent="0.25">
      <c r="A15" s="880" t="s">
        <v>1120</v>
      </c>
      <c r="B15" s="224" t="s">
        <v>1115</v>
      </c>
      <c r="C15" s="224"/>
      <c r="D15" s="224"/>
      <c r="E15" s="408" t="s">
        <v>1121</v>
      </c>
      <c r="F15" s="224"/>
      <c r="G15" s="224"/>
      <c r="H15" s="224"/>
    </row>
    <row r="16" spans="1:8" ht="30" x14ac:dyDescent="0.25">
      <c r="A16" s="880"/>
      <c r="B16" s="224" t="s">
        <v>1116</v>
      </c>
      <c r="C16" s="224"/>
      <c r="D16" s="224"/>
      <c r="E16" s="408" t="s">
        <v>1121</v>
      </c>
      <c r="F16" s="224"/>
      <c r="G16" s="224"/>
      <c r="H16" s="224"/>
    </row>
    <row r="17" spans="1:8" ht="30" x14ac:dyDescent="0.25">
      <c r="A17" s="880" t="s">
        <v>45</v>
      </c>
      <c r="B17" s="224" t="s">
        <v>1115</v>
      </c>
      <c r="C17" s="224"/>
      <c r="D17" s="224"/>
      <c r="E17" s="224"/>
      <c r="F17" s="224"/>
      <c r="G17" s="224"/>
      <c r="H17" s="224"/>
    </row>
    <row r="18" spans="1:8" ht="30" x14ac:dyDescent="0.25">
      <c r="A18" s="880"/>
      <c r="B18" s="224" t="s">
        <v>1116</v>
      </c>
      <c r="C18" s="224"/>
      <c r="D18" s="224"/>
      <c r="E18" s="224"/>
      <c r="F18" s="224"/>
      <c r="G18" s="224"/>
      <c r="H18" s="224"/>
    </row>
    <row r="20" spans="1:8" x14ac:dyDescent="0.25">
      <c r="A20" s="13" t="s">
        <v>1122</v>
      </c>
    </row>
    <row r="21" spans="1:8" x14ac:dyDescent="0.25">
      <c r="A21" s="1143" t="s">
        <v>1123</v>
      </c>
      <c r="B21" s="1143"/>
      <c r="C21" s="1143"/>
      <c r="D21" s="1143"/>
      <c r="E21" s="1143"/>
      <c r="F21" s="1143"/>
      <c r="G21" s="1143"/>
      <c r="H21" s="1143"/>
    </row>
    <row r="22" spans="1:8" ht="30" x14ac:dyDescent="0.25">
      <c r="A22" s="1144" t="s">
        <v>1110</v>
      </c>
      <c r="B22" s="1144" t="s">
        <v>1111</v>
      </c>
      <c r="C22" s="10" t="s">
        <v>1112</v>
      </c>
      <c r="D22" s="10" t="s">
        <v>1113</v>
      </c>
      <c r="E22" s="220" t="s">
        <v>755</v>
      </c>
      <c r="F22" s="220" t="s">
        <v>106</v>
      </c>
      <c r="G22" s="220" t="s">
        <v>1087</v>
      </c>
      <c r="H22" s="220" t="s">
        <v>1007</v>
      </c>
    </row>
    <row r="23" spans="1:8" x14ac:dyDescent="0.25">
      <c r="A23" s="1145"/>
      <c r="B23" s="1145"/>
      <c r="C23" s="16" t="s">
        <v>7</v>
      </c>
      <c r="D23" s="16" t="s">
        <v>8</v>
      </c>
      <c r="E23" s="16" t="s">
        <v>9</v>
      </c>
      <c r="F23" s="16" t="s">
        <v>46</v>
      </c>
      <c r="G23" s="16" t="s">
        <v>47</v>
      </c>
      <c r="H23" s="16" t="s">
        <v>156</v>
      </c>
    </row>
    <row r="24" spans="1:8" ht="30" x14ac:dyDescent="0.25">
      <c r="A24" s="880" t="s">
        <v>1114</v>
      </c>
      <c r="B24" s="224" t="s">
        <v>1115</v>
      </c>
      <c r="C24" s="224"/>
      <c r="D24" s="224"/>
      <c r="E24" s="407">
        <v>0.5</v>
      </c>
      <c r="F24" s="224"/>
      <c r="G24" s="224"/>
      <c r="H24" s="224"/>
    </row>
    <row r="25" spans="1:8" ht="30" x14ac:dyDescent="0.25">
      <c r="A25" s="880"/>
      <c r="B25" s="224" t="s">
        <v>1116</v>
      </c>
      <c r="C25" s="224"/>
      <c r="D25" s="224"/>
      <c r="E25" s="407">
        <v>0.7</v>
      </c>
      <c r="F25" s="224"/>
      <c r="G25" s="224"/>
      <c r="H25" s="224"/>
    </row>
    <row r="26" spans="1:8" ht="30" x14ac:dyDescent="0.25">
      <c r="A26" s="880" t="s">
        <v>1117</v>
      </c>
      <c r="B26" s="224" t="s">
        <v>1115</v>
      </c>
      <c r="C26" s="224"/>
      <c r="D26" s="224"/>
      <c r="E26" s="407">
        <v>0.7</v>
      </c>
      <c r="F26" s="224"/>
      <c r="G26" s="224"/>
      <c r="H26" s="224"/>
    </row>
    <row r="27" spans="1:8" ht="30" x14ac:dyDescent="0.25">
      <c r="A27" s="880"/>
      <c r="B27" s="224" t="s">
        <v>1116</v>
      </c>
      <c r="C27" s="224"/>
      <c r="D27" s="224"/>
      <c r="E27" s="407">
        <v>0.9</v>
      </c>
      <c r="F27" s="224"/>
      <c r="G27" s="224"/>
      <c r="H27" s="224"/>
    </row>
    <row r="28" spans="1:8" ht="30" x14ac:dyDescent="0.25">
      <c r="A28" s="880" t="s">
        <v>1118</v>
      </c>
      <c r="B28" s="224" t="s">
        <v>1115</v>
      </c>
      <c r="C28" s="224"/>
      <c r="D28" s="224"/>
      <c r="E28" s="407">
        <v>1.1499999999999999</v>
      </c>
      <c r="F28" s="224"/>
      <c r="G28" s="224"/>
      <c r="H28" s="224"/>
    </row>
    <row r="29" spans="1:8" ht="30" x14ac:dyDescent="0.25">
      <c r="A29" s="880"/>
      <c r="B29" s="224" t="s">
        <v>1116</v>
      </c>
      <c r="C29" s="224"/>
      <c r="D29" s="224"/>
      <c r="E29" s="407">
        <v>1.1499999999999999</v>
      </c>
      <c r="F29" s="224"/>
      <c r="G29" s="224"/>
      <c r="H29" s="224"/>
    </row>
    <row r="30" spans="1:8" ht="30" x14ac:dyDescent="0.25">
      <c r="A30" s="880" t="s">
        <v>1119</v>
      </c>
      <c r="B30" s="224" t="s">
        <v>1115</v>
      </c>
      <c r="C30" s="224"/>
      <c r="D30" s="224"/>
      <c r="E30" s="407">
        <v>2.5</v>
      </c>
      <c r="F30" s="224"/>
      <c r="G30" s="224"/>
      <c r="H30" s="224"/>
    </row>
    <row r="31" spans="1:8" ht="30" x14ac:dyDescent="0.25">
      <c r="A31" s="880"/>
      <c r="B31" s="224" t="s">
        <v>1116</v>
      </c>
      <c r="C31" s="224"/>
      <c r="D31" s="224"/>
      <c r="E31" s="407">
        <v>2.5</v>
      </c>
      <c r="F31" s="224"/>
      <c r="G31" s="224"/>
      <c r="H31" s="224"/>
    </row>
    <row r="32" spans="1:8" ht="30" x14ac:dyDescent="0.25">
      <c r="A32" s="880" t="s">
        <v>1120</v>
      </c>
      <c r="B32" s="224" t="s">
        <v>1115</v>
      </c>
      <c r="C32" s="224"/>
      <c r="D32" s="224"/>
      <c r="E32" s="408" t="s">
        <v>1121</v>
      </c>
      <c r="F32" s="224"/>
      <c r="G32" s="224"/>
      <c r="H32" s="224"/>
    </row>
    <row r="33" spans="1:8" ht="30" x14ac:dyDescent="0.25">
      <c r="A33" s="880"/>
      <c r="B33" s="224" t="s">
        <v>1116</v>
      </c>
      <c r="C33" s="224"/>
      <c r="D33" s="224"/>
      <c r="E33" s="408" t="s">
        <v>1121</v>
      </c>
      <c r="F33" s="224"/>
      <c r="G33" s="224"/>
      <c r="H33" s="224"/>
    </row>
    <row r="34" spans="1:8" ht="30" x14ac:dyDescent="0.25">
      <c r="A34" s="880" t="s">
        <v>45</v>
      </c>
      <c r="B34" s="224" t="s">
        <v>1115</v>
      </c>
      <c r="C34" s="224"/>
      <c r="D34" s="224"/>
      <c r="E34" s="224"/>
      <c r="F34" s="224"/>
      <c r="G34" s="224"/>
      <c r="H34" s="224"/>
    </row>
    <row r="35" spans="1:8" ht="30" x14ac:dyDescent="0.25">
      <c r="A35" s="880"/>
      <c r="B35" s="224" t="s">
        <v>1116</v>
      </c>
      <c r="C35" s="224"/>
      <c r="D35" s="224"/>
      <c r="E35" s="224"/>
      <c r="F35" s="224"/>
      <c r="G35" s="224"/>
      <c r="H35" s="224"/>
    </row>
    <row r="37" spans="1:8" x14ac:dyDescent="0.25">
      <c r="A37" s="13" t="s">
        <v>1124</v>
      </c>
    </row>
    <row r="38" spans="1:8" x14ac:dyDescent="0.25">
      <c r="A38" s="1143" t="s">
        <v>1125</v>
      </c>
      <c r="B38" s="1143"/>
      <c r="C38" s="1143"/>
      <c r="D38" s="1143"/>
      <c r="E38" s="1143"/>
      <c r="F38" s="1143"/>
      <c r="G38" s="1143"/>
      <c r="H38" s="1143"/>
    </row>
    <row r="39" spans="1:8" ht="30" x14ac:dyDescent="0.25">
      <c r="A39" s="1141" t="s">
        <v>1110</v>
      </c>
      <c r="B39" s="1141" t="s">
        <v>1111</v>
      </c>
      <c r="C39" s="409" t="s">
        <v>1112</v>
      </c>
      <c r="D39" s="409" t="s">
        <v>1113</v>
      </c>
      <c r="E39" s="410" t="s">
        <v>755</v>
      </c>
      <c r="F39" s="410" t="s">
        <v>106</v>
      </c>
      <c r="G39" s="410" t="s">
        <v>1087</v>
      </c>
      <c r="H39" s="410" t="s">
        <v>1007</v>
      </c>
    </row>
    <row r="40" spans="1:8" x14ac:dyDescent="0.25">
      <c r="A40" s="1142"/>
      <c r="B40" s="1142"/>
      <c r="C40" s="408" t="s">
        <v>7</v>
      </c>
      <c r="D40" s="408" t="s">
        <v>8</v>
      </c>
      <c r="E40" s="408" t="s">
        <v>9</v>
      </c>
      <c r="F40" s="408" t="s">
        <v>46</v>
      </c>
      <c r="G40" s="408" t="s">
        <v>47</v>
      </c>
      <c r="H40" s="408" t="s">
        <v>156</v>
      </c>
    </row>
    <row r="41" spans="1:8" ht="30" x14ac:dyDescent="0.25">
      <c r="A41" s="880" t="s">
        <v>1114</v>
      </c>
      <c r="B41" s="224" t="s">
        <v>1115</v>
      </c>
      <c r="C41" s="224"/>
      <c r="D41" s="224"/>
      <c r="E41" s="407">
        <v>0.5</v>
      </c>
      <c r="F41" s="224"/>
      <c r="G41" s="224"/>
      <c r="H41" s="224"/>
    </row>
    <row r="42" spans="1:8" ht="30" x14ac:dyDescent="0.25">
      <c r="A42" s="880"/>
      <c r="B42" s="224" t="s">
        <v>1116</v>
      </c>
      <c r="C42" s="224"/>
      <c r="D42" s="224"/>
      <c r="E42" s="407">
        <v>0.7</v>
      </c>
      <c r="F42" s="224"/>
      <c r="G42" s="224"/>
      <c r="H42" s="224"/>
    </row>
    <row r="43" spans="1:8" ht="30" x14ac:dyDescent="0.25">
      <c r="A43" s="880" t="s">
        <v>1117</v>
      </c>
      <c r="B43" s="224" t="s">
        <v>1115</v>
      </c>
      <c r="C43" s="224"/>
      <c r="D43" s="224"/>
      <c r="E43" s="407">
        <v>0.7</v>
      </c>
      <c r="F43" s="224"/>
      <c r="G43" s="224"/>
      <c r="H43" s="224"/>
    </row>
    <row r="44" spans="1:8" ht="30" x14ac:dyDescent="0.25">
      <c r="A44" s="880"/>
      <c r="B44" s="224" t="s">
        <v>1116</v>
      </c>
      <c r="C44" s="224"/>
      <c r="D44" s="224"/>
      <c r="E44" s="407">
        <v>0.9</v>
      </c>
      <c r="F44" s="224"/>
      <c r="G44" s="224"/>
      <c r="H44" s="224"/>
    </row>
    <row r="45" spans="1:8" ht="30" x14ac:dyDescent="0.25">
      <c r="A45" s="880" t="s">
        <v>1118</v>
      </c>
      <c r="B45" s="224" t="s">
        <v>1115</v>
      </c>
      <c r="C45" s="224"/>
      <c r="D45" s="224"/>
      <c r="E45" s="407">
        <v>1.1499999999999999</v>
      </c>
      <c r="F45" s="224"/>
      <c r="G45" s="224"/>
      <c r="H45" s="224"/>
    </row>
    <row r="46" spans="1:8" ht="30" x14ac:dyDescent="0.25">
      <c r="A46" s="880"/>
      <c r="B46" s="224" t="s">
        <v>1116</v>
      </c>
      <c r="C46" s="224"/>
      <c r="D46" s="224"/>
      <c r="E46" s="407">
        <v>1.1499999999999999</v>
      </c>
      <c r="F46" s="224"/>
      <c r="G46" s="224"/>
      <c r="H46" s="224"/>
    </row>
    <row r="47" spans="1:8" ht="30" x14ac:dyDescent="0.25">
      <c r="A47" s="880" t="s">
        <v>1119</v>
      </c>
      <c r="B47" s="224" t="s">
        <v>1115</v>
      </c>
      <c r="C47" s="224"/>
      <c r="D47" s="224"/>
      <c r="E47" s="407">
        <v>2.5</v>
      </c>
      <c r="F47" s="224"/>
      <c r="G47" s="224"/>
      <c r="H47" s="224"/>
    </row>
    <row r="48" spans="1:8" ht="30" x14ac:dyDescent="0.25">
      <c r="A48" s="880"/>
      <c r="B48" s="224" t="s">
        <v>1116</v>
      </c>
      <c r="C48" s="224"/>
      <c r="D48" s="224"/>
      <c r="E48" s="407">
        <v>2.5</v>
      </c>
      <c r="F48" s="224"/>
      <c r="G48" s="224"/>
      <c r="H48" s="224"/>
    </row>
    <row r="49" spans="1:8" ht="30" x14ac:dyDescent="0.25">
      <c r="A49" s="880" t="s">
        <v>1120</v>
      </c>
      <c r="B49" s="224" t="s">
        <v>1115</v>
      </c>
      <c r="C49" s="224"/>
      <c r="D49" s="224"/>
      <c r="E49" s="408" t="s">
        <v>1121</v>
      </c>
      <c r="F49" s="224"/>
      <c r="G49" s="224"/>
      <c r="H49" s="224"/>
    </row>
    <row r="50" spans="1:8" ht="30" x14ac:dyDescent="0.25">
      <c r="A50" s="880"/>
      <c r="B50" s="224" t="s">
        <v>1116</v>
      </c>
      <c r="C50" s="224"/>
      <c r="D50" s="224"/>
      <c r="E50" s="408" t="s">
        <v>1121</v>
      </c>
      <c r="F50" s="224"/>
      <c r="G50" s="224"/>
      <c r="H50" s="224"/>
    </row>
    <row r="51" spans="1:8" ht="30" x14ac:dyDescent="0.25">
      <c r="A51" s="880" t="s">
        <v>45</v>
      </c>
      <c r="B51" s="224" t="s">
        <v>1115</v>
      </c>
      <c r="C51" s="224"/>
      <c r="D51" s="224"/>
      <c r="E51" s="224"/>
      <c r="F51" s="224"/>
      <c r="G51" s="224"/>
      <c r="H51" s="224"/>
    </row>
    <row r="52" spans="1:8" ht="30" x14ac:dyDescent="0.25">
      <c r="A52" s="880"/>
      <c r="B52" s="224" t="s">
        <v>1116</v>
      </c>
      <c r="C52" s="224"/>
      <c r="D52" s="224"/>
      <c r="E52" s="224"/>
      <c r="F52" s="224"/>
      <c r="G52" s="224"/>
      <c r="H52" s="224"/>
    </row>
    <row r="54" spans="1:8" x14ac:dyDescent="0.25">
      <c r="A54" s="13" t="s">
        <v>1126</v>
      </c>
    </row>
    <row r="55" spans="1:8" x14ac:dyDescent="0.25">
      <c r="A55" s="1143" t="s">
        <v>1127</v>
      </c>
      <c r="B55" s="1143"/>
      <c r="C55" s="1143"/>
      <c r="D55" s="1143"/>
      <c r="E55" s="1143"/>
      <c r="F55" s="1143"/>
      <c r="G55" s="1143"/>
      <c r="H55" s="1143"/>
    </row>
    <row r="56" spans="1:8" ht="30" x14ac:dyDescent="0.25">
      <c r="A56" s="1141" t="s">
        <v>1110</v>
      </c>
      <c r="B56" s="1141" t="s">
        <v>1111</v>
      </c>
      <c r="C56" s="409" t="s">
        <v>1112</v>
      </c>
      <c r="D56" s="409" t="s">
        <v>1113</v>
      </c>
      <c r="E56" s="410" t="s">
        <v>755</v>
      </c>
      <c r="F56" s="410" t="s">
        <v>106</v>
      </c>
      <c r="G56" s="410" t="s">
        <v>1087</v>
      </c>
      <c r="H56" s="410" t="s">
        <v>1007</v>
      </c>
    </row>
    <row r="57" spans="1:8" x14ac:dyDescent="0.25">
      <c r="A57" s="1142"/>
      <c r="B57" s="1142"/>
      <c r="C57" s="408" t="s">
        <v>7</v>
      </c>
      <c r="D57" s="408" t="s">
        <v>8</v>
      </c>
      <c r="E57" s="408" t="s">
        <v>9</v>
      </c>
      <c r="F57" s="408" t="s">
        <v>46</v>
      </c>
      <c r="G57" s="408" t="s">
        <v>47</v>
      </c>
      <c r="H57" s="408" t="s">
        <v>156</v>
      </c>
    </row>
    <row r="58" spans="1:8" ht="30" x14ac:dyDescent="0.25">
      <c r="A58" s="880" t="s">
        <v>1114</v>
      </c>
      <c r="B58" s="224" t="s">
        <v>1115</v>
      </c>
      <c r="C58" s="224"/>
      <c r="D58" s="224"/>
      <c r="E58" s="407">
        <v>0.5</v>
      </c>
      <c r="F58" s="224"/>
      <c r="G58" s="224"/>
      <c r="H58" s="224"/>
    </row>
    <row r="59" spans="1:8" ht="30" x14ac:dyDescent="0.25">
      <c r="A59" s="880"/>
      <c r="B59" s="224" t="s">
        <v>1116</v>
      </c>
      <c r="C59" s="224"/>
      <c r="D59" s="224"/>
      <c r="E59" s="407">
        <v>0.7</v>
      </c>
      <c r="F59" s="224"/>
      <c r="G59" s="224"/>
      <c r="H59" s="224"/>
    </row>
    <row r="60" spans="1:8" ht="30" x14ac:dyDescent="0.25">
      <c r="A60" s="880" t="s">
        <v>1117</v>
      </c>
      <c r="B60" s="224" t="s">
        <v>1115</v>
      </c>
      <c r="C60" s="224"/>
      <c r="D60" s="224"/>
      <c r="E60" s="407">
        <v>0.7</v>
      </c>
      <c r="F60" s="224"/>
      <c r="G60" s="224"/>
      <c r="H60" s="224"/>
    </row>
    <row r="61" spans="1:8" ht="30" x14ac:dyDescent="0.25">
      <c r="A61" s="880"/>
      <c r="B61" s="224" t="s">
        <v>1116</v>
      </c>
      <c r="C61" s="224"/>
      <c r="D61" s="224"/>
      <c r="E61" s="407">
        <v>0.9</v>
      </c>
      <c r="F61" s="224"/>
      <c r="G61" s="224"/>
      <c r="H61" s="224"/>
    </row>
    <row r="62" spans="1:8" ht="30" x14ac:dyDescent="0.25">
      <c r="A62" s="880" t="s">
        <v>1118</v>
      </c>
      <c r="B62" s="224" t="s">
        <v>1115</v>
      </c>
      <c r="C62" s="224"/>
      <c r="D62" s="224"/>
      <c r="E62" s="407">
        <v>1.1499999999999999</v>
      </c>
      <c r="F62" s="224"/>
      <c r="G62" s="224"/>
      <c r="H62" s="224"/>
    </row>
    <row r="63" spans="1:8" ht="30" x14ac:dyDescent="0.25">
      <c r="A63" s="880"/>
      <c r="B63" s="224" t="s">
        <v>1116</v>
      </c>
      <c r="C63" s="224"/>
      <c r="D63" s="224"/>
      <c r="E63" s="407">
        <v>1.1499999999999999</v>
      </c>
      <c r="F63" s="224"/>
      <c r="G63" s="224"/>
      <c r="H63" s="224"/>
    </row>
    <row r="64" spans="1:8" ht="30" x14ac:dyDescent="0.25">
      <c r="A64" s="880" t="s">
        <v>1119</v>
      </c>
      <c r="B64" s="224" t="s">
        <v>1115</v>
      </c>
      <c r="C64" s="224"/>
      <c r="D64" s="224"/>
      <c r="E64" s="407">
        <v>2.5</v>
      </c>
      <c r="F64" s="224"/>
      <c r="G64" s="224"/>
      <c r="H64" s="224"/>
    </row>
    <row r="65" spans="1:8" ht="30" x14ac:dyDescent="0.25">
      <c r="A65" s="880"/>
      <c r="B65" s="224" t="s">
        <v>1116</v>
      </c>
      <c r="C65" s="224"/>
      <c r="D65" s="224"/>
      <c r="E65" s="407">
        <v>2.5</v>
      </c>
      <c r="F65" s="224"/>
      <c r="G65" s="224"/>
      <c r="H65" s="224"/>
    </row>
    <row r="66" spans="1:8" ht="30" x14ac:dyDescent="0.25">
      <c r="A66" s="880" t="s">
        <v>1120</v>
      </c>
      <c r="B66" s="224" t="s">
        <v>1115</v>
      </c>
      <c r="C66" s="224"/>
      <c r="D66" s="224"/>
      <c r="E66" s="408" t="s">
        <v>1121</v>
      </c>
      <c r="F66" s="224"/>
      <c r="G66" s="224"/>
      <c r="H66" s="224"/>
    </row>
    <row r="67" spans="1:8" ht="30" x14ac:dyDescent="0.25">
      <c r="A67" s="880"/>
      <c r="B67" s="224" t="s">
        <v>1116</v>
      </c>
      <c r="C67" s="224"/>
      <c r="D67" s="224"/>
      <c r="E67" s="408" t="s">
        <v>1121</v>
      </c>
      <c r="F67" s="224"/>
      <c r="G67" s="224"/>
      <c r="H67" s="224"/>
    </row>
    <row r="68" spans="1:8" ht="30" x14ac:dyDescent="0.25">
      <c r="A68" s="880" t="s">
        <v>45</v>
      </c>
      <c r="B68" s="224" t="s">
        <v>1115</v>
      </c>
      <c r="C68" s="224"/>
      <c r="D68" s="224"/>
      <c r="E68" s="224"/>
      <c r="F68" s="224"/>
      <c r="G68" s="224"/>
      <c r="H68" s="224"/>
    </row>
    <row r="69" spans="1:8" ht="30" x14ac:dyDescent="0.25">
      <c r="A69" s="880"/>
      <c r="B69" s="224" t="s">
        <v>1116</v>
      </c>
      <c r="C69" s="224"/>
      <c r="D69" s="224"/>
      <c r="E69" s="224"/>
      <c r="F69" s="224"/>
      <c r="G69" s="224"/>
      <c r="H69" s="224"/>
    </row>
    <row r="71" spans="1:8" x14ac:dyDescent="0.25">
      <c r="A71" s="13" t="s">
        <v>1128</v>
      </c>
    </row>
    <row r="72" spans="1:8" x14ac:dyDescent="0.25">
      <c r="A72" s="950" t="s">
        <v>1129</v>
      </c>
      <c r="B72" s="950"/>
      <c r="C72" s="950"/>
      <c r="D72" s="950"/>
      <c r="E72" s="950"/>
      <c r="F72" s="950"/>
      <c r="G72" s="950"/>
    </row>
    <row r="73" spans="1:8" ht="30" x14ac:dyDescent="0.25">
      <c r="A73" s="1141" t="s">
        <v>1130</v>
      </c>
      <c r="B73" s="10" t="s">
        <v>1112</v>
      </c>
      <c r="C73" s="10" t="s">
        <v>1113</v>
      </c>
      <c r="D73" s="220" t="s">
        <v>755</v>
      </c>
      <c r="E73" s="220" t="s">
        <v>106</v>
      </c>
      <c r="F73" s="220" t="s">
        <v>1087</v>
      </c>
      <c r="G73" s="220" t="s">
        <v>1007</v>
      </c>
    </row>
    <row r="74" spans="1:8" x14ac:dyDescent="0.25">
      <c r="A74" s="1142"/>
      <c r="B74" s="408" t="s">
        <v>7</v>
      </c>
      <c r="C74" s="408" t="s">
        <v>8</v>
      </c>
      <c r="D74" s="408" t="s">
        <v>9</v>
      </c>
      <c r="E74" s="408" t="s">
        <v>46</v>
      </c>
      <c r="F74" s="408" t="s">
        <v>47</v>
      </c>
      <c r="G74" s="408" t="s">
        <v>156</v>
      </c>
    </row>
    <row r="75" spans="1:8" ht="30" x14ac:dyDescent="0.25">
      <c r="A75" s="224" t="s">
        <v>1131</v>
      </c>
      <c r="B75" s="224"/>
      <c r="C75" s="224"/>
      <c r="D75" s="407">
        <v>1.9</v>
      </c>
      <c r="E75" s="224"/>
      <c r="F75" s="224"/>
      <c r="G75" s="224"/>
    </row>
    <row r="76" spans="1:8" ht="45" x14ac:dyDescent="0.25">
      <c r="A76" s="224" t="s">
        <v>1132</v>
      </c>
      <c r="B76" s="224"/>
      <c r="C76" s="224"/>
      <c r="D76" s="407">
        <v>2.9</v>
      </c>
      <c r="E76" s="224"/>
      <c r="F76" s="224"/>
      <c r="G76" s="224"/>
    </row>
    <row r="77" spans="1:8" ht="30" x14ac:dyDescent="0.25">
      <c r="A77" s="224" t="s">
        <v>1133</v>
      </c>
      <c r="B77" s="224"/>
      <c r="C77" s="224"/>
      <c r="D77" s="407">
        <v>3.7</v>
      </c>
      <c r="E77" s="224"/>
      <c r="F77" s="224"/>
      <c r="G77" s="224"/>
    </row>
    <row r="78" spans="1:8" x14ac:dyDescent="0.25">
      <c r="A78" s="224" t="s">
        <v>45</v>
      </c>
      <c r="B78" s="224"/>
      <c r="C78" s="224"/>
      <c r="D78" s="224"/>
      <c r="E78" s="224"/>
      <c r="F78" s="224"/>
      <c r="G78" s="224"/>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2" fitToHeight="0" orientation="landscape" r:id="rId1"/>
  <headerFooter>
    <oddHeader>&amp;CEN
Annex XXIII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B4836-0A2A-4698-AAB4-F4D1DA1A2D0D}">
  <sheetPr codeName="Sheet72">
    <pageSetUpPr fitToPage="1"/>
  </sheetPr>
  <dimension ref="A1:C8"/>
  <sheetViews>
    <sheetView showGridLines="0" zoomScaleNormal="100" workbookViewId="0">
      <selection activeCell="X9" sqref="X9"/>
    </sheetView>
    <sheetView workbookViewId="1"/>
  </sheetViews>
  <sheetFormatPr defaultColWidth="11.5703125" defaultRowHeight="15" x14ac:dyDescent="0.25"/>
  <cols>
    <col min="1" max="1" width="11.5703125" style="1"/>
    <col min="2" max="2" width="93.28515625" style="1" customWidth="1"/>
    <col min="3" max="3" width="26.85546875" style="1" customWidth="1"/>
    <col min="4" max="16384" width="11.5703125" style="1"/>
  </cols>
  <sheetData>
    <row r="1" spans="1:3" ht="20.25" x14ac:dyDescent="0.25">
      <c r="A1" s="468" t="s">
        <v>1261</v>
      </c>
      <c r="C1" s="35"/>
    </row>
    <row r="2" spans="1:3" x14ac:dyDescent="0.25">
      <c r="C2" s="412" t="s">
        <v>1141</v>
      </c>
    </row>
    <row r="3" spans="1:3" ht="73.5" customHeight="1" x14ac:dyDescent="0.25">
      <c r="A3" s="469" t="s">
        <v>117</v>
      </c>
      <c r="B3" s="462" t="s">
        <v>1269</v>
      </c>
      <c r="C3" s="28"/>
    </row>
    <row r="4" spans="1:3" ht="74.25" customHeight="1" x14ac:dyDescent="0.25">
      <c r="A4" s="469" t="s">
        <v>118</v>
      </c>
      <c r="B4" s="470" t="s">
        <v>1270</v>
      </c>
      <c r="C4" s="28"/>
    </row>
    <row r="5" spans="1:3" ht="60.75" customHeight="1" x14ac:dyDescent="0.25">
      <c r="A5" s="469" t="s">
        <v>148</v>
      </c>
      <c r="B5" s="462" t="s">
        <v>1271</v>
      </c>
      <c r="C5" s="28"/>
    </row>
    <row r="6" spans="1:3" ht="68.25" customHeight="1" x14ac:dyDescent="0.25">
      <c r="A6" s="471" t="s">
        <v>133</v>
      </c>
      <c r="B6" s="462" t="s">
        <v>1272</v>
      </c>
      <c r="C6" s="28"/>
    </row>
    <row r="7" spans="1:3" ht="52.5" customHeight="1" x14ac:dyDescent="0.25">
      <c r="A7" s="471" t="s">
        <v>135</v>
      </c>
      <c r="B7" s="470" t="s">
        <v>1273</v>
      </c>
      <c r="C7" s="28"/>
    </row>
    <row r="8" spans="1:3" x14ac:dyDescent="0.25">
      <c r="A8" s="472"/>
      <c r="B8" s="473"/>
    </row>
  </sheetData>
  <pageMargins left="0.70866141732283472" right="0.70866141732283472" top="0.74803149606299213" bottom="0.74803149606299213" header="0.31496062992125984" footer="0.31496062992125984"/>
  <pageSetup paperSize="9" scale="99" orientation="landscape" r:id="rId1"/>
  <headerFooter>
    <oddHeader>&amp;L
&amp;CEN 
Annex XXV</oddHeader>
    <oddFooter>&amp;C&amp;P</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F0319-5606-4818-8691-9A88269E9B47}">
  <sheetPr codeName="Sheet73">
    <pageSetUpPr fitToPage="1"/>
  </sheetPr>
  <dimension ref="A1:K38"/>
  <sheetViews>
    <sheetView showGridLines="0" zoomScale="80" zoomScaleNormal="80" zoomScalePageLayoutView="90" workbookViewId="0">
      <selection activeCell="X9" sqref="X9"/>
    </sheetView>
    <sheetView workbookViewId="1"/>
  </sheetViews>
  <sheetFormatPr defaultColWidth="9.140625" defaultRowHeight="15" x14ac:dyDescent="0.25"/>
  <cols>
    <col min="1" max="1" width="9.140625" style="67" customWidth="1"/>
    <col min="2" max="2" width="64.42578125" style="1" customWidth="1"/>
    <col min="3" max="3" width="18.7109375" style="1" customWidth="1"/>
    <col min="4" max="4" width="14.5703125" style="1" customWidth="1"/>
    <col min="5" max="5" width="9.140625" style="1"/>
    <col min="6" max="7" width="14.140625" style="1" customWidth="1"/>
    <col min="8" max="10" width="16.7109375" style="1" customWidth="1"/>
    <col min="11" max="16384" width="9.140625" style="1"/>
  </cols>
  <sheetData>
    <row r="1" spans="1:11" ht="20.25" x14ac:dyDescent="0.25">
      <c r="A1" s="468" t="s">
        <v>1262</v>
      </c>
      <c r="B1" s="67"/>
    </row>
    <row r="2" spans="1:11" ht="15.75" x14ac:dyDescent="0.25">
      <c r="A2" s="474" t="s">
        <v>252</v>
      </c>
    </row>
    <row r="3" spans="1:11" x14ac:dyDescent="0.25">
      <c r="A3" s="358"/>
      <c r="B3" s="280"/>
      <c r="C3" s="475"/>
      <c r="D3" s="475"/>
      <c r="E3" s="475"/>
      <c r="F3" s="475"/>
      <c r="G3" s="475"/>
      <c r="H3" s="475"/>
      <c r="I3" s="475"/>
      <c r="J3" s="475"/>
      <c r="K3" s="321"/>
    </row>
    <row r="4" spans="1:11" x14ac:dyDescent="0.25">
      <c r="A4" s="464"/>
      <c r="B4" s="74"/>
      <c r="C4" s="476" t="s">
        <v>7</v>
      </c>
      <c r="D4" s="476" t="s">
        <v>8</v>
      </c>
      <c r="E4" s="476" t="s">
        <v>9</v>
      </c>
      <c r="F4" s="476" t="s">
        <v>46</v>
      </c>
      <c r="G4" s="476" t="s">
        <v>47</v>
      </c>
      <c r="H4" s="476" t="s">
        <v>156</v>
      </c>
      <c r="I4" s="476" t="s">
        <v>157</v>
      </c>
      <c r="J4" s="476" t="s">
        <v>158</v>
      </c>
      <c r="K4" s="477"/>
    </row>
    <row r="5" spans="1:11" ht="66" customHeight="1" x14ac:dyDescent="0.25">
      <c r="A5" s="464"/>
      <c r="B5" s="74"/>
      <c r="C5" s="476" t="s">
        <v>1274</v>
      </c>
      <c r="D5" s="476" t="s">
        <v>1275</v>
      </c>
      <c r="E5" s="476" t="s">
        <v>1276</v>
      </c>
      <c r="F5" s="476" t="s">
        <v>1277</v>
      </c>
      <c r="G5" s="476" t="s">
        <v>1278</v>
      </c>
      <c r="H5" s="476" t="s">
        <v>1279</v>
      </c>
      <c r="I5" s="476" t="s">
        <v>106</v>
      </c>
      <c r="J5" s="476" t="s">
        <v>1280</v>
      </c>
      <c r="K5" s="477"/>
    </row>
    <row r="6" spans="1:11" ht="32.25" customHeight="1" x14ac:dyDescent="0.25">
      <c r="A6" s="476" t="s">
        <v>1281</v>
      </c>
      <c r="B6" s="478" t="s">
        <v>1282</v>
      </c>
      <c r="C6" s="75"/>
      <c r="D6" s="75"/>
      <c r="E6" s="70"/>
      <c r="F6" s="479" t="s">
        <v>1283</v>
      </c>
      <c r="G6" s="479"/>
      <c r="H6" s="74"/>
      <c r="I6" s="74"/>
      <c r="J6" s="74"/>
      <c r="K6" s="477"/>
    </row>
    <row r="7" spans="1:11" ht="25.5" customHeight="1" x14ac:dyDescent="0.25">
      <c r="A7" s="476" t="s">
        <v>1284</v>
      </c>
      <c r="B7" s="478" t="s">
        <v>1285</v>
      </c>
      <c r="C7" s="480"/>
      <c r="D7" s="480"/>
      <c r="E7" s="481"/>
      <c r="F7" s="476" t="s">
        <v>1283</v>
      </c>
      <c r="G7" s="476"/>
      <c r="H7" s="480"/>
      <c r="I7" s="480"/>
      <c r="J7" s="480"/>
      <c r="K7" s="477"/>
    </row>
    <row r="8" spans="1:11" ht="33" customHeight="1" x14ac:dyDescent="0.25">
      <c r="A8" s="476">
        <v>1</v>
      </c>
      <c r="B8" s="478" t="s">
        <v>1286</v>
      </c>
      <c r="C8" s="74"/>
      <c r="D8" s="74"/>
      <c r="E8" s="70"/>
      <c r="F8" s="476" t="s">
        <v>1283</v>
      </c>
      <c r="G8" s="476"/>
      <c r="H8" s="74"/>
      <c r="I8" s="74"/>
      <c r="J8" s="74"/>
      <c r="K8" s="477"/>
    </row>
    <row r="9" spans="1:11" ht="24.75" customHeight="1" x14ac:dyDescent="0.25">
      <c r="A9" s="476">
        <v>2</v>
      </c>
      <c r="B9" s="74" t="s">
        <v>1287</v>
      </c>
      <c r="C9" s="70"/>
      <c r="D9" s="70"/>
      <c r="E9" s="74"/>
      <c r="F9" s="74"/>
      <c r="G9" s="74"/>
      <c r="H9" s="74"/>
      <c r="I9" s="74"/>
      <c r="J9" s="74"/>
      <c r="K9" s="477"/>
    </row>
    <row r="10" spans="1:11" ht="24" customHeight="1" x14ac:dyDescent="0.25">
      <c r="A10" s="476" t="s">
        <v>425</v>
      </c>
      <c r="B10" s="482" t="s">
        <v>1288</v>
      </c>
      <c r="C10" s="70"/>
      <c r="D10" s="70"/>
      <c r="E10" s="74"/>
      <c r="F10" s="70"/>
      <c r="G10" s="74"/>
      <c r="H10" s="74"/>
      <c r="I10" s="74"/>
      <c r="J10" s="74"/>
      <c r="K10" s="477"/>
    </row>
    <row r="11" spans="1:11" ht="27" customHeight="1" x14ac:dyDescent="0.25">
      <c r="A11" s="476" t="s">
        <v>1289</v>
      </c>
      <c r="B11" s="482" t="s">
        <v>1290</v>
      </c>
      <c r="C11" s="70"/>
      <c r="D11" s="70"/>
      <c r="E11" s="74"/>
      <c r="F11" s="70"/>
      <c r="G11" s="74"/>
      <c r="H11" s="74"/>
      <c r="I11" s="74"/>
      <c r="J11" s="74"/>
      <c r="K11" s="477"/>
    </row>
    <row r="12" spans="1:11" ht="25.5" customHeight="1" x14ac:dyDescent="0.25">
      <c r="A12" s="476" t="s">
        <v>1291</v>
      </c>
      <c r="B12" s="482" t="s">
        <v>1292</v>
      </c>
      <c r="C12" s="70"/>
      <c r="D12" s="70"/>
      <c r="E12" s="74"/>
      <c r="F12" s="70"/>
      <c r="G12" s="74"/>
      <c r="H12" s="74"/>
      <c r="I12" s="74"/>
      <c r="J12" s="74"/>
      <c r="K12" s="477"/>
    </row>
    <row r="13" spans="1:11" ht="28.5" customHeight="1" x14ac:dyDescent="0.25">
      <c r="A13" s="476">
        <v>3</v>
      </c>
      <c r="B13" s="74" t="s">
        <v>1293</v>
      </c>
      <c r="C13" s="70"/>
      <c r="D13" s="70"/>
      <c r="E13" s="70"/>
      <c r="F13" s="70"/>
      <c r="G13" s="74"/>
      <c r="H13" s="74"/>
      <c r="I13" s="74"/>
      <c r="J13" s="74"/>
      <c r="K13" s="477"/>
    </row>
    <row r="14" spans="1:11" ht="27.75" customHeight="1" x14ac:dyDescent="0.25">
      <c r="A14" s="476">
        <v>4</v>
      </c>
      <c r="B14" s="74" t="s">
        <v>1294</v>
      </c>
      <c r="C14" s="70"/>
      <c r="D14" s="70"/>
      <c r="E14" s="70"/>
      <c r="F14" s="70"/>
      <c r="G14" s="74"/>
      <c r="H14" s="74"/>
      <c r="I14" s="74"/>
      <c r="J14" s="74"/>
      <c r="K14" s="477"/>
    </row>
    <row r="15" spans="1:11" ht="27.75" customHeight="1" x14ac:dyDescent="0.25">
      <c r="A15" s="476">
        <v>5</v>
      </c>
      <c r="B15" s="74" t="s">
        <v>1295</v>
      </c>
      <c r="C15" s="70"/>
      <c r="D15" s="70"/>
      <c r="E15" s="70"/>
      <c r="F15" s="70"/>
      <c r="G15" s="74"/>
      <c r="H15" s="74"/>
      <c r="I15" s="74"/>
      <c r="J15" s="74"/>
      <c r="K15" s="477"/>
    </row>
    <row r="16" spans="1:11" x14ac:dyDescent="0.25">
      <c r="A16" s="476">
        <v>6</v>
      </c>
      <c r="B16" s="465" t="s">
        <v>45</v>
      </c>
      <c r="C16" s="70"/>
      <c r="D16" s="70"/>
      <c r="E16" s="70"/>
      <c r="F16" s="70"/>
      <c r="G16" s="74"/>
      <c r="H16" s="74"/>
      <c r="I16" s="74"/>
      <c r="J16" s="74"/>
      <c r="K16" s="477"/>
    </row>
    <row r="37" spans="11:11" ht="23.25" x14ac:dyDescent="0.35">
      <c r="K37" s="483"/>
    </row>
    <row r="38" spans="11:11" x14ac:dyDescent="0.25">
      <c r="K38" s="157"/>
    </row>
  </sheetData>
  <pageMargins left="0.70866141732283472" right="0.70866141732283472" top="0.74803149606299213" bottom="0.74803149606299213" header="0.31496062992125984" footer="0.31496062992125984"/>
  <pageSetup paperSize="9" scale="67" orientation="landscape" r:id="rId1"/>
  <headerFooter>
    <oddHeader>&amp;CEN
Annex XXV</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60976-E2FE-4559-9FEC-996FF55F857A}">
  <sheetPr codeName="Sheet74">
    <pageSetUpPr fitToPage="1"/>
  </sheetPr>
  <dimension ref="A1:D14"/>
  <sheetViews>
    <sheetView showGridLines="0" zoomScaleNormal="100" workbookViewId="0">
      <selection activeCell="X9" sqref="X9"/>
    </sheetView>
    <sheetView workbookViewId="1"/>
  </sheetViews>
  <sheetFormatPr defaultColWidth="9.140625" defaultRowHeight="15" x14ac:dyDescent="0.25"/>
  <cols>
    <col min="1" max="1" width="9.140625" style="1"/>
    <col min="2" max="2" width="79.42578125" style="1" customWidth="1"/>
    <col min="3" max="3" width="15.5703125" style="1" customWidth="1"/>
    <col min="4" max="4" width="18.7109375" style="1" customWidth="1"/>
    <col min="5" max="16384" width="9.140625" style="1"/>
  </cols>
  <sheetData>
    <row r="1" spans="1:4" ht="20.25" x14ac:dyDescent="0.25">
      <c r="A1" s="484" t="s">
        <v>1263</v>
      </c>
    </row>
    <row r="2" spans="1:4" x14ac:dyDescent="0.25">
      <c r="A2" s="94"/>
      <c r="C2" s="94"/>
      <c r="D2" s="94"/>
    </row>
    <row r="3" spans="1:4" ht="15.75" x14ac:dyDescent="0.25">
      <c r="A3" s="477"/>
      <c r="B3" s="474" t="s">
        <v>252</v>
      </c>
      <c r="C3" s="464" t="s">
        <v>7</v>
      </c>
      <c r="D3" s="464" t="s">
        <v>8</v>
      </c>
    </row>
    <row r="4" spans="1:4" x14ac:dyDescent="0.25">
      <c r="A4" s="477"/>
      <c r="B4" s="1146"/>
      <c r="C4" s="1147" t="s">
        <v>106</v>
      </c>
      <c r="D4" s="1148" t="s">
        <v>1280</v>
      </c>
    </row>
    <row r="5" spans="1:4" ht="15" customHeight="1" x14ac:dyDescent="0.25">
      <c r="A5" s="477"/>
      <c r="B5" s="1146"/>
      <c r="C5" s="1147"/>
      <c r="D5" s="1148"/>
    </row>
    <row r="6" spans="1:4" ht="41.25" customHeight="1" x14ac:dyDescent="0.25">
      <c r="A6" s="74">
        <v>1</v>
      </c>
      <c r="B6" s="478" t="s">
        <v>1296</v>
      </c>
      <c r="C6" s="677">
        <v>0</v>
      </c>
      <c r="D6" s="677">
        <v>0</v>
      </c>
    </row>
    <row r="7" spans="1:4" ht="20.100000000000001" customHeight="1" x14ac:dyDescent="0.25">
      <c r="A7" s="74">
        <v>2</v>
      </c>
      <c r="B7" s="478" t="s">
        <v>1297</v>
      </c>
      <c r="C7" s="688"/>
      <c r="D7" s="677">
        <v>0</v>
      </c>
    </row>
    <row r="8" spans="1:4" ht="20.100000000000001" customHeight="1" x14ac:dyDescent="0.25">
      <c r="A8" s="74">
        <v>3</v>
      </c>
      <c r="B8" s="478" t="s">
        <v>1298</v>
      </c>
      <c r="C8" s="688"/>
      <c r="D8" s="677">
        <v>0</v>
      </c>
    </row>
    <row r="9" spans="1:4" ht="20.100000000000001" customHeight="1" x14ac:dyDescent="0.25">
      <c r="A9" s="74">
        <v>4</v>
      </c>
      <c r="B9" s="478" t="s">
        <v>1299</v>
      </c>
      <c r="C9" s="677">
        <v>5731405.2834630003</v>
      </c>
      <c r="D9" s="677">
        <v>1211146.107851</v>
      </c>
    </row>
    <row r="10" spans="1:4" ht="20.100000000000001" customHeight="1" x14ac:dyDescent="0.25">
      <c r="A10" s="485" t="s">
        <v>592</v>
      </c>
      <c r="B10" s="486" t="s">
        <v>1300</v>
      </c>
      <c r="C10" s="677">
        <v>0</v>
      </c>
      <c r="D10" s="677">
        <v>0</v>
      </c>
    </row>
    <row r="11" spans="1:4" ht="20.100000000000001" customHeight="1" x14ac:dyDescent="0.25">
      <c r="A11" s="74">
        <v>5</v>
      </c>
      <c r="B11" s="487" t="s">
        <v>1301</v>
      </c>
      <c r="C11" s="677">
        <v>5731405.2834630003</v>
      </c>
      <c r="D11" s="677">
        <v>1211146.107851</v>
      </c>
    </row>
    <row r="12" spans="1:4" x14ac:dyDescent="0.25">
      <c r="B12" s="3"/>
    </row>
    <row r="13" spans="1:4" x14ac:dyDescent="0.25">
      <c r="A13" s="477"/>
    </row>
    <row r="14" spans="1:4" x14ac:dyDescent="0.25">
      <c r="A14" s="477"/>
    </row>
  </sheetData>
  <mergeCells count="3">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&amp;CEN
Annex XXV</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6A292-67C0-438C-9607-56E2C7B42D81}">
  <sheetPr codeName="Sheet75">
    <pageSetUpPr fitToPage="1"/>
  </sheetPr>
  <dimension ref="A1:P19"/>
  <sheetViews>
    <sheetView showGridLines="0" zoomScale="115" zoomScaleNormal="115" workbookViewId="0">
      <selection activeCell="X9" sqref="X9"/>
    </sheetView>
    <sheetView workbookViewId="1"/>
  </sheetViews>
  <sheetFormatPr defaultColWidth="9.140625" defaultRowHeight="15" x14ac:dyDescent="0.25"/>
  <cols>
    <col min="1" max="1" width="9.140625" style="91"/>
    <col min="2" max="2" width="56.7109375" style="1" customWidth="1"/>
    <col min="3" max="13" width="9.140625" style="1"/>
    <col min="14" max="14" width="20.140625" style="3" customWidth="1"/>
    <col min="15" max="16384" width="9.140625" style="1"/>
  </cols>
  <sheetData>
    <row r="1" spans="1:16" ht="20.25" x14ac:dyDescent="0.3">
      <c r="A1" s="488" t="s">
        <v>1264</v>
      </c>
    </row>
    <row r="2" spans="1:16" ht="15.75" x14ac:dyDescent="0.25">
      <c r="A2" s="474" t="s">
        <v>252</v>
      </c>
    </row>
    <row r="3" spans="1:16" x14ac:dyDescent="0.25">
      <c r="A3" s="489"/>
    </row>
    <row r="4" spans="1:16" ht="20.100000000000001" customHeight="1" x14ac:dyDescent="0.25">
      <c r="A4" s="490"/>
      <c r="B4" s="1149" t="s">
        <v>1302</v>
      </c>
      <c r="C4" s="1148" t="s">
        <v>755</v>
      </c>
      <c r="D4" s="1148"/>
      <c r="E4" s="1148"/>
      <c r="F4" s="1148"/>
      <c r="G4" s="1148"/>
      <c r="H4" s="1148"/>
      <c r="I4" s="1148"/>
      <c r="J4" s="1148"/>
      <c r="K4" s="1148"/>
      <c r="L4" s="1148"/>
      <c r="M4" s="1148"/>
      <c r="N4" s="491"/>
    </row>
    <row r="5" spans="1:16" ht="20.100000000000001" customHeight="1" x14ac:dyDescent="0.25">
      <c r="A5" s="490"/>
      <c r="B5" s="1149"/>
      <c r="C5" s="464" t="s">
        <v>7</v>
      </c>
      <c r="D5" s="464" t="s">
        <v>8</v>
      </c>
      <c r="E5" s="464" t="s">
        <v>9</v>
      </c>
      <c r="F5" s="464" t="s">
        <v>46</v>
      </c>
      <c r="G5" s="464" t="s">
        <v>47</v>
      </c>
      <c r="H5" s="464" t="s">
        <v>156</v>
      </c>
      <c r="I5" s="464" t="s">
        <v>157</v>
      </c>
      <c r="J5" s="464" t="s">
        <v>158</v>
      </c>
      <c r="K5" s="464" t="s">
        <v>159</v>
      </c>
      <c r="L5" s="464" t="s">
        <v>160</v>
      </c>
      <c r="M5" s="464" t="s">
        <v>161</v>
      </c>
      <c r="N5" s="476" t="s">
        <v>162</v>
      </c>
    </row>
    <row r="6" spans="1:16" ht="31.5" customHeight="1" x14ac:dyDescent="0.25">
      <c r="A6" s="492"/>
      <c r="B6" s="1149"/>
      <c r="C6" s="493">
        <v>0</v>
      </c>
      <c r="D6" s="493">
        <v>0.02</v>
      </c>
      <c r="E6" s="493">
        <v>0.04</v>
      </c>
      <c r="F6" s="493">
        <v>0.1</v>
      </c>
      <c r="G6" s="493">
        <v>0.2</v>
      </c>
      <c r="H6" s="493">
        <v>0.5</v>
      </c>
      <c r="I6" s="493">
        <v>0.7</v>
      </c>
      <c r="J6" s="493">
        <v>0.75</v>
      </c>
      <c r="K6" s="493">
        <v>1</v>
      </c>
      <c r="L6" s="493">
        <v>1.5</v>
      </c>
      <c r="M6" s="464" t="s">
        <v>757</v>
      </c>
      <c r="N6" s="5" t="s">
        <v>1303</v>
      </c>
    </row>
    <row r="7" spans="1:16" ht="24" customHeight="1" x14ac:dyDescent="0.25">
      <c r="A7" s="464">
        <v>1</v>
      </c>
      <c r="B7" s="494" t="s">
        <v>1035</v>
      </c>
      <c r="C7" s="677">
        <v>0</v>
      </c>
      <c r="D7" s="677">
        <v>0</v>
      </c>
      <c r="E7" s="677">
        <v>0</v>
      </c>
      <c r="F7" s="677">
        <v>0</v>
      </c>
      <c r="G7" s="677">
        <v>0</v>
      </c>
      <c r="H7" s="677">
        <v>0</v>
      </c>
      <c r="I7" s="677">
        <v>0</v>
      </c>
      <c r="J7" s="677">
        <v>0</v>
      </c>
      <c r="K7" s="677">
        <v>0</v>
      </c>
      <c r="L7" s="677">
        <v>0</v>
      </c>
      <c r="M7" s="677">
        <v>0</v>
      </c>
      <c r="N7" s="677">
        <v>0</v>
      </c>
    </row>
    <row r="8" spans="1:16" ht="20.100000000000001" customHeight="1" x14ac:dyDescent="0.25">
      <c r="A8" s="464">
        <v>2</v>
      </c>
      <c r="B8" s="494" t="s">
        <v>1304</v>
      </c>
      <c r="C8" s="677">
        <v>0</v>
      </c>
      <c r="D8" s="677">
        <v>0</v>
      </c>
      <c r="E8" s="677">
        <v>0</v>
      </c>
      <c r="F8" s="677">
        <v>0</v>
      </c>
      <c r="G8" s="677">
        <v>0</v>
      </c>
      <c r="H8" s="677">
        <v>0</v>
      </c>
      <c r="I8" s="677">
        <v>0</v>
      </c>
      <c r="J8" s="677">
        <v>0</v>
      </c>
      <c r="K8" s="677">
        <v>0</v>
      </c>
      <c r="L8" s="677">
        <v>0</v>
      </c>
      <c r="M8" s="677">
        <v>0</v>
      </c>
      <c r="N8" s="677">
        <v>0</v>
      </c>
    </row>
    <row r="9" spans="1:16" ht="20.100000000000001" customHeight="1" x14ac:dyDescent="0.25">
      <c r="A9" s="464">
        <v>3</v>
      </c>
      <c r="B9" s="494" t="s">
        <v>745</v>
      </c>
      <c r="C9" s="677">
        <v>0</v>
      </c>
      <c r="D9" s="677">
        <v>0</v>
      </c>
      <c r="E9" s="677">
        <v>0</v>
      </c>
      <c r="F9" s="677">
        <v>0</v>
      </c>
      <c r="G9" s="677">
        <v>0</v>
      </c>
      <c r="H9" s="677">
        <v>0</v>
      </c>
      <c r="I9" s="677">
        <v>0</v>
      </c>
      <c r="J9" s="677">
        <v>0</v>
      </c>
      <c r="K9" s="677">
        <v>0</v>
      </c>
      <c r="L9" s="677">
        <v>0</v>
      </c>
      <c r="M9" s="677">
        <v>0</v>
      </c>
      <c r="N9" s="677">
        <v>0</v>
      </c>
    </row>
    <row r="10" spans="1:16" ht="20.100000000000001" customHeight="1" x14ac:dyDescent="0.25">
      <c r="A10" s="464">
        <v>4</v>
      </c>
      <c r="B10" s="494" t="s">
        <v>746</v>
      </c>
      <c r="C10" s="677">
        <v>0</v>
      </c>
      <c r="D10" s="677">
        <v>0</v>
      </c>
      <c r="E10" s="677">
        <v>0</v>
      </c>
      <c r="F10" s="677">
        <v>0</v>
      </c>
      <c r="G10" s="677">
        <v>0</v>
      </c>
      <c r="H10" s="677">
        <v>0</v>
      </c>
      <c r="I10" s="677">
        <v>0</v>
      </c>
      <c r="J10" s="677">
        <v>0</v>
      </c>
      <c r="K10" s="677">
        <v>0</v>
      </c>
      <c r="L10" s="677">
        <v>0</v>
      </c>
      <c r="M10" s="677">
        <v>0</v>
      </c>
      <c r="N10" s="677">
        <v>0</v>
      </c>
    </row>
    <row r="11" spans="1:16" ht="20.100000000000001" customHeight="1" x14ac:dyDescent="0.25">
      <c r="A11" s="464">
        <v>5</v>
      </c>
      <c r="B11" s="494" t="s">
        <v>747</v>
      </c>
      <c r="C11" s="677">
        <v>0</v>
      </c>
      <c r="D11" s="677">
        <v>0</v>
      </c>
      <c r="E11" s="677">
        <v>0</v>
      </c>
      <c r="F11" s="677">
        <v>0</v>
      </c>
      <c r="G11" s="677">
        <v>0</v>
      </c>
      <c r="H11" s="677">
        <v>0</v>
      </c>
      <c r="I11" s="677">
        <v>0</v>
      </c>
      <c r="J11" s="677">
        <v>0</v>
      </c>
      <c r="K11" s="677">
        <v>0</v>
      </c>
      <c r="L11" s="677">
        <v>0</v>
      </c>
      <c r="M11" s="677">
        <v>0</v>
      </c>
      <c r="N11" s="677">
        <v>0</v>
      </c>
    </row>
    <row r="12" spans="1:16" ht="20.100000000000001" customHeight="1" x14ac:dyDescent="0.25">
      <c r="A12" s="464">
        <v>6</v>
      </c>
      <c r="B12" s="494" t="s">
        <v>599</v>
      </c>
      <c r="C12" s="677">
        <v>0</v>
      </c>
      <c r="D12" s="677">
        <v>0</v>
      </c>
      <c r="E12" s="677">
        <v>0</v>
      </c>
      <c r="F12" s="677">
        <v>0</v>
      </c>
      <c r="G12" s="677">
        <v>0</v>
      </c>
      <c r="H12" s="677">
        <v>0</v>
      </c>
      <c r="I12" s="677">
        <v>0</v>
      </c>
      <c r="J12" s="677">
        <v>0</v>
      </c>
      <c r="K12" s="677">
        <v>0</v>
      </c>
      <c r="L12" s="677">
        <v>0</v>
      </c>
      <c r="M12" s="677">
        <v>0</v>
      </c>
      <c r="N12" s="677">
        <v>0</v>
      </c>
      <c r="P12" s="25"/>
    </row>
    <row r="13" spans="1:16" ht="20.100000000000001" customHeight="1" x14ac:dyDescent="0.25">
      <c r="A13" s="464">
        <v>7</v>
      </c>
      <c r="B13" s="494" t="s">
        <v>605</v>
      </c>
      <c r="C13" s="677">
        <v>0</v>
      </c>
      <c r="D13" s="677">
        <v>0</v>
      </c>
      <c r="E13" s="677">
        <v>0</v>
      </c>
      <c r="F13" s="677">
        <v>0</v>
      </c>
      <c r="G13" s="677">
        <v>0</v>
      </c>
      <c r="H13" s="677">
        <v>0</v>
      </c>
      <c r="I13" s="677">
        <v>0</v>
      </c>
      <c r="J13" s="677">
        <v>0</v>
      </c>
      <c r="K13" s="677">
        <v>125110.73</v>
      </c>
      <c r="L13" s="677">
        <v>0</v>
      </c>
      <c r="M13" s="677">
        <v>0</v>
      </c>
      <c r="N13" s="677">
        <v>125110.73</v>
      </c>
    </row>
    <row r="14" spans="1:16" ht="20.100000000000001" customHeight="1" x14ac:dyDescent="0.25">
      <c r="A14" s="464">
        <v>8</v>
      </c>
      <c r="B14" s="494" t="s">
        <v>748</v>
      </c>
      <c r="C14" s="677">
        <v>0</v>
      </c>
      <c r="D14" s="677">
        <v>0</v>
      </c>
      <c r="E14" s="677">
        <v>0</v>
      </c>
      <c r="F14" s="677">
        <v>0</v>
      </c>
      <c r="G14" s="677">
        <v>0</v>
      </c>
      <c r="H14" s="677">
        <v>0</v>
      </c>
      <c r="I14" s="677">
        <v>0</v>
      </c>
      <c r="J14" s="677">
        <v>62922.94</v>
      </c>
      <c r="K14" s="677">
        <v>0</v>
      </c>
      <c r="L14" s="677">
        <v>0</v>
      </c>
      <c r="M14" s="677">
        <v>0</v>
      </c>
      <c r="N14" s="677">
        <v>62922.94</v>
      </c>
    </row>
    <row r="15" spans="1:16" ht="20.100000000000001" customHeight="1" x14ac:dyDescent="0.25">
      <c r="A15" s="464">
        <v>9</v>
      </c>
      <c r="B15" s="494" t="s">
        <v>751</v>
      </c>
      <c r="C15" s="677">
        <v>0</v>
      </c>
      <c r="D15" s="677">
        <v>0</v>
      </c>
      <c r="E15" s="677">
        <v>0</v>
      </c>
      <c r="F15" s="677">
        <v>0</v>
      </c>
      <c r="G15" s="677">
        <v>0</v>
      </c>
      <c r="H15" s="677">
        <v>0</v>
      </c>
      <c r="I15" s="677">
        <v>0</v>
      </c>
      <c r="J15" s="677">
        <v>0</v>
      </c>
      <c r="K15" s="677">
        <v>0</v>
      </c>
      <c r="L15" s="677">
        <v>0</v>
      </c>
      <c r="M15" s="677">
        <v>0</v>
      </c>
      <c r="N15" s="677">
        <v>0</v>
      </c>
    </row>
    <row r="16" spans="1:16" ht="20.100000000000001" customHeight="1" x14ac:dyDescent="0.25">
      <c r="A16" s="464">
        <v>10</v>
      </c>
      <c r="B16" s="494" t="s">
        <v>753</v>
      </c>
      <c r="C16" s="677">
        <v>0</v>
      </c>
      <c r="D16" s="677">
        <v>0</v>
      </c>
      <c r="E16" s="677">
        <v>0</v>
      </c>
      <c r="F16" s="677">
        <v>0</v>
      </c>
      <c r="G16" s="677">
        <v>0</v>
      </c>
      <c r="H16" s="677">
        <v>0</v>
      </c>
      <c r="I16" s="677">
        <v>0</v>
      </c>
      <c r="J16" s="677">
        <v>0</v>
      </c>
      <c r="K16" s="677">
        <v>0.28999999999999998</v>
      </c>
      <c r="L16" s="677">
        <v>3.06</v>
      </c>
      <c r="M16" s="677">
        <v>0</v>
      </c>
      <c r="N16" s="677">
        <v>3.35</v>
      </c>
    </row>
    <row r="17" spans="1:14" ht="20.100000000000001" customHeight="1" x14ac:dyDescent="0.25">
      <c r="A17" s="464">
        <v>11</v>
      </c>
      <c r="B17" s="495" t="s">
        <v>167</v>
      </c>
      <c r="C17" s="677">
        <v>0</v>
      </c>
      <c r="D17" s="677">
        <v>0</v>
      </c>
      <c r="E17" s="677">
        <v>0</v>
      </c>
      <c r="F17" s="677">
        <v>0</v>
      </c>
      <c r="G17" s="677">
        <v>0</v>
      </c>
      <c r="H17" s="677">
        <v>0</v>
      </c>
      <c r="I17" s="677">
        <v>0</v>
      </c>
      <c r="J17" s="677">
        <v>62922.94</v>
      </c>
      <c r="K17" s="677">
        <v>125111.01999999999</v>
      </c>
      <c r="L17" s="677">
        <v>3.06</v>
      </c>
      <c r="M17" s="677">
        <v>0</v>
      </c>
      <c r="N17" s="677">
        <v>188037.02</v>
      </c>
    </row>
    <row r="19" spans="1:14" x14ac:dyDescent="0.25">
      <c r="B19" s="25"/>
    </row>
  </sheetData>
  <mergeCells count="2">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&amp;CEN
Annex XXV</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FBF01-AE40-4F59-95E5-762DF9DC51E8}">
  <sheetPr codeName="Sheet7"/>
  <dimension ref="A2:C7"/>
  <sheetViews>
    <sheetView showGridLines="0" zoomScaleNormal="100" workbookViewId="0">
      <selection activeCell="C27" sqref="C27"/>
    </sheetView>
    <sheetView workbookViewId="1"/>
  </sheetViews>
  <sheetFormatPr defaultRowHeight="15" x14ac:dyDescent="0.25"/>
  <cols>
    <col min="1" max="1" width="17.42578125" style="1" customWidth="1"/>
    <col min="2" max="2" width="15" style="1" customWidth="1"/>
    <col min="3" max="3" width="99" style="1" customWidth="1"/>
    <col min="4" max="16384" width="9.140625" style="1"/>
  </cols>
  <sheetData>
    <row r="2" spans="1:3" ht="26.25" x14ac:dyDescent="0.4">
      <c r="B2" s="34"/>
      <c r="C2" s="35"/>
    </row>
    <row r="3" spans="1:3" ht="24" x14ac:dyDescent="0.25">
      <c r="A3" s="13" t="s">
        <v>4</v>
      </c>
      <c r="C3" s="36" t="s">
        <v>111</v>
      </c>
    </row>
    <row r="4" spans="1:3" x14ac:dyDescent="0.25">
      <c r="B4" s="37"/>
      <c r="C4" s="35"/>
    </row>
    <row r="5" spans="1:3" x14ac:dyDescent="0.25">
      <c r="A5" s="13" t="s">
        <v>112</v>
      </c>
      <c r="B5" s="38"/>
      <c r="C5" s="39"/>
    </row>
    <row r="6" spans="1:3" x14ac:dyDescent="0.25">
      <c r="A6" s="741" t="s">
        <v>113</v>
      </c>
      <c r="B6" s="874" t="s">
        <v>115</v>
      </c>
      <c r="C6" s="874"/>
    </row>
    <row r="7" spans="1:3" x14ac:dyDescent="0.25">
      <c r="A7" s="736" t="s">
        <v>116</v>
      </c>
      <c r="B7" s="875" t="s">
        <v>1791</v>
      </c>
      <c r="C7" s="875"/>
    </row>
  </sheetData>
  <mergeCells count="2">
    <mergeCell ref="B6:C6"/>
    <mergeCell ref="B7:C7"/>
  </mergeCells>
  <conditionalFormatting sqref="B7">
    <cfRule type="cellIs" dxfId="15"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C33DE-00CA-41EE-9C4E-2AB27BFC03D3}">
  <sheetPr codeName="Sheet76"/>
  <dimension ref="A1:T28"/>
  <sheetViews>
    <sheetView showGridLines="0" zoomScaleNormal="100" workbookViewId="0">
      <selection activeCell="X9" sqref="X9"/>
    </sheetView>
    <sheetView workbookViewId="1"/>
  </sheetViews>
  <sheetFormatPr defaultColWidth="9.140625" defaultRowHeight="15" x14ac:dyDescent="0.25"/>
  <cols>
    <col min="1" max="1" width="9.140625" style="1"/>
    <col min="2" max="2" width="20.5703125" style="1" customWidth="1"/>
    <col min="3" max="3" width="29.28515625" style="1" customWidth="1"/>
    <col min="4" max="10" width="10.7109375" style="1" customWidth="1"/>
    <col min="11" max="16384" width="9.140625" style="1"/>
  </cols>
  <sheetData>
    <row r="1" spans="1:13" ht="20.25" x14ac:dyDescent="0.25">
      <c r="A1" s="484" t="s">
        <v>1265</v>
      </c>
    </row>
    <row r="2" spans="1:13" ht="15.75" x14ac:dyDescent="0.25">
      <c r="A2" s="474" t="s">
        <v>252</v>
      </c>
      <c r="E2" s="496"/>
    </row>
    <row r="3" spans="1:13" x14ac:dyDescent="0.25">
      <c r="B3" s="99"/>
      <c r="C3" s="475"/>
      <c r="D3" s="497"/>
      <c r="E3" s="475"/>
      <c r="F3" s="475"/>
      <c r="G3" s="475"/>
      <c r="H3" s="475"/>
      <c r="I3" s="475"/>
      <c r="J3" s="475"/>
      <c r="M3" s="157"/>
    </row>
    <row r="4" spans="1:13" ht="20.100000000000001" customHeight="1" x14ac:dyDescent="0.25">
      <c r="B4" s="220"/>
      <c r="C4" s="16"/>
      <c r="D4" s="5" t="s">
        <v>7</v>
      </c>
      <c r="E4" s="5" t="s">
        <v>8</v>
      </c>
      <c r="F4" s="5" t="s">
        <v>9</v>
      </c>
      <c r="G4" s="5" t="s">
        <v>46</v>
      </c>
      <c r="H4" s="5" t="s">
        <v>47</v>
      </c>
      <c r="I4" s="5" t="s">
        <v>156</v>
      </c>
      <c r="J4" s="5" t="s">
        <v>157</v>
      </c>
    </row>
    <row r="5" spans="1:13" ht="20.100000000000001" customHeight="1" x14ac:dyDescent="0.25">
      <c r="B5" s="1089"/>
      <c r="C5" s="880" t="s">
        <v>1305</v>
      </c>
      <c r="D5" s="1153" t="s">
        <v>106</v>
      </c>
      <c r="E5" s="1150" t="s">
        <v>1001</v>
      </c>
      <c r="F5" s="1150" t="s">
        <v>1002</v>
      </c>
      <c r="G5" s="1150" t="s">
        <v>1003</v>
      </c>
      <c r="H5" s="1150" t="s">
        <v>1004</v>
      </c>
      <c r="I5" s="1150" t="s">
        <v>1280</v>
      </c>
      <c r="J5" s="1150" t="s">
        <v>1306</v>
      </c>
    </row>
    <row r="6" spans="1:13" ht="81" customHeight="1" x14ac:dyDescent="0.25">
      <c r="A6" s="498"/>
      <c r="B6" s="1089"/>
      <c r="C6" s="880"/>
      <c r="D6" s="1154"/>
      <c r="E6" s="1151"/>
      <c r="F6" s="1151"/>
      <c r="G6" s="1151"/>
      <c r="H6" s="1151"/>
      <c r="I6" s="1151"/>
      <c r="J6" s="1151"/>
    </row>
    <row r="7" spans="1:13" ht="34.5" customHeight="1" x14ac:dyDescent="0.25">
      <c r="A7" s="146" t="s">
        <v>1307</v>
      </c>
      <c r="B7" s="45" t="s">
        <v>1009</v>
      </c>
      <c r="C7" s="16"/>
      <c r="D7" s="45"/>
      <c r="E7" s="45"/>
      <c r="F7" s="45"/>
      <c r="G7" s="45"/>
      <c r="H7" s="45"/>
      <c r="I7" s="45"/>
      <c r="J7" s="45"/>
    </row>
    <row r="8" spans="1:13" ht="20.100000000000001" customHeight="1" x14ac:dyDescent="0.25">
      <c r="A8" s="499">
        <v>1</v>
      </c>
      <c r="B8" s="45"/>
      <c r="C8" s="16" t="s">
        <v>1010</v>
      </c>
      <c r="D8" s="45"/>
      <c r="E8" s="45"/>
      <c r="F8" s="45"/>
      <c r="G8" s="45"/>
      <c r="H8" s="45"/>
      <c r="I8" s="45"/>
      <c r="J8" s="45"/>
    </row>
    <row r="9" spans="1:13" ht="20.100000000000001" customHeight="1" x14ac:dyDescent="0.25">
      <c r="A9" s="499">
        <v>2</v>
      </c>
      <c r="B9" s="45"/>
      <c r="C9" s="16" t="s">
        <v>1013</v>
      </c>
      <c r="D9" s="45"/>
      <c r="E9" s="45"/>
      <c r="F9" s="45"/>
      <c r="G9" s="45"/>
      <c r="H9" s="45"/>
      <c r="I9" s="45"/>
      <c r="J9" s="45"/>
    </row>
    <row r="10" spans="1:13" ht="20.100000000000001" customHeight="1" x14ac:dyDescent="0.25">
      <c r="A10" s="499">
        <v>3</v>
      </c>
      <c r="B10" s="45"/>
      <c r="C10" s="16" t="s">
        <v>1014</v>
      </c>
      <c r="D10" s="45"/>
      <c r="E10" s="45"/>
      <c r="F10" s="45"/>
      <c r="G10" s="45"/>
      <c r="H10" s="45"/>
      <c r="I10" s="45"/>
      <c r="J10" s="45"/>
    </row>
    <row r="11" spans="1:13" ht="20.100000000000001" customHeight="1" x14ac:dyDescent="0.25">
      <c r="A11" s="499">
        <v>4</v>
      </c>
      <c r="B11" s="45"/>
      <c r="C11" s="16" t="s">
        <v>1015</v>
      </c>
      <c r="D11" s="45"/>
      <c r="E11" s="45"/>
      <c r="F11" s="45"/>
      <c r="G11" s="45"/>
      <c r="H11" s="45"/>
      <c r="I11" s="45"/>
      <c r="J11" s="45"/>
    </row>
    <row r="12" spans="1:13" ht="20.100000000000001" customHeight="1" x14ac:dyDescent="0.25">
      <c r="A12" s="499">
        <v>5</v>
      </c>
      <c r="B12" s="45"/>
      <c r="C12" s="16" t="s">
        <v>1016</v>
      </c>
      <c r="D12" s="45"/>
      <c r="E12" s="45"/>
      <c r="F12" s="45"/>
      <c r="G12" s="45"/>
      <c r="H12" s="45"/>
      <c r="I12" s="45"/>
      <c r="J12" s="45"/>
    </row>
    <row r="13" spans="1:13" ht="20.100000000000001" customHeight="1" x14ac:dyDescent="0.25">
      <c r="A13" s="499">
        <v>6</v>
      </c>
      <c r="B13" s="45"/>
      <c r="C13" s="16" t="s">
        <v>1019</v>
      </c>
      <c r="D13" s="45"/>
      <c r="E13" s="45"/>
      <c r="F13" s="45"/>
      <c r="G13" s="45"/>
      <c r="H13" s="45"/>
      <c r="I13" s="45"/>
      <c r="J13" s="45"/>
    </row>
    <row r="14" spans="1:13" ht="20.100000000000001" customHeight="1" x14ac:dyDescent="0.25">
      <c r="A14" s="499">
        <v>7</v>
      </c>
      <c r="B14" s="45"/>
      <c r="C14" s="16" t="s">
        <v>1022</v>
      </c>
      <c r="D14" s="45"/>
      <c r="E14" s="45"/>
      <c r="F14" s="45"/>
      <c r="G14" s="45"/>
      <c r="H14" s="45"/>
      <c r="I14" s="45"/>
      <c r="J14" s="45"/>
    </row>
    <row r="15" spans="1:13" ht="20.100000000000001" customHeight="1" x14ac:dyDescent="0.25">
      <c r="A15" s="499">
        <v>8</v>
      </c>
      <c r="B15" s="45"/>
      <c r="C15" s="16" t="s">
        <v>1026</v>
      </c>
      <c r="D15" s="45"/>
      <c r="E15" s="45"/>
      <c r="F15" s="45"/>
      <c r="G15" s="45"/>
      <c r="H15" s="45"/>
      <c r="I15" s="45"/>
      <c r="J15" s="45"/>
    </row>
    <row r="16" spans="1:13" ht="20.100000000000001" customHeight="1" x14ac:dyDescent="0.25">
      <c r="A16" s="499" t="s">
        <v>1308</v>
      </c>
      <c r="B16" s="45"/>
      <c r="C16" s="5" t="s">
        <v>1309</v>
      </c>
      <c r="D16" s="45"/>
      <c r="E16" s="45"/>
      <c r="F16" s="45"/>
      <c r="G16" s="45"/>
      <c r="H16" s="45"/>
      <c r="I16" s="45"/>
      <c r="J16" s="45"/>
    </row>
    <row r="17" spans="1:20" ht="20.100000000000001" customHeight="1" x14ac:dyDescent="0.25">
      <c r="A17" s="500" t="s">
        <v>1310</v>
      </c>
      <c r="B17" s="1152" t="s">
        <v>1311</v>
      </c>
      <c r="C17" s="1152"/>
      <c r="D17" s="45"/>
      <c r="E17" s="45"/>
      <c r="F17" s="45"/>
      <c r="G17" s="45"/>
      <c r="H17" s="45"/>
      <c r="I17" s="45"/>
      <c r="J17" s="45"/>
    </row>
    <row r="18" spans="1:20" x14ac:dyDescent="0.25">
      <c r="B18" s="133"/>
    </row>
    <row r="27" spans="1:20" ht="23.25" x14ac:dyDescent="0.35">
      <c r="O27" s="483"/>
      <c r="P27" s="501"/>
      <c r="Q27" s="501"/>
      <c r="R27" s="501"/>
      <c r="S27" s="501"/>
      <c r="T27" s="501"/>
    </row>
    <row r="28" spans="1:20" x14ac:dyDescent="0.25">
      <c r="O28" s="157"/>
    </row>
  </sheetData>
  <mergeCells count="10">
    <mergeCell ref="H5:H6"/>
    <mergeCell ref="I5:I6"/>
    <mergeCell ref="J5:J6"/>
    <mergeCell ref="B17:C17"/>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8BC86-8210-4BD5-B857-597400D37371}">
  <sheetPr codeName="Sheet77"/>
  <dimension ref="A1:M18"/>
  <sheetViews>
    <sheetView showGridLines="0" zoomScaleNormal="100" workbookViewId="0">
      <selection activeCell="X9" sqref="X9"/>
    </sheetView>
    <sheetView workbookViewId="1"/>
  </sheetViews>
  <sheetFormatPr defaultColWidth="9.140625" defaultRowHeight="15" x14ac:dyDescent="0.25"/>
  <cols>
    <col min="1" max="1" width="4" style="1" customWidth="1"/>
    <col min="2" max="2" width="23.85546875" style="1" customWidth="1"/>
    <col min="3" max="10" width="14.42578125" style="1" customWidth="1"/>
    <col min="11" max="16384" width="9.140625" style="1"/>
  </cols>
  <sheetData>
    <row r="1" spans="1:10" ht="20.25" x14ac:dyDescent="0.3">
      <c r="A1" s="488" t="s">
        <v>1312</v>
      </c>
    </row>
    <row r="2" spans="1:10" ht="20.25" x14ac:dyDescent="0.3">
      <c r="A2" s="474" t="s">
        <v>1313</v>
      </c>
      <c r="B2" s="372"/>
    </row>
    <row r="4" spans="1:10" x14ac:dyDescent="0.25">
      <c r="B4" s="477"/>
      <c r="C4" s="464" t="s">
        <v>7</v>
      </c>
      <c r="D4" s="464" t="s">
        <v>8</v>
      </c>
      <c r="E4" s="464" t="s">
        <v>9</v>
      </c>
      <c r="F4" s="464" t="s">
        <v>46</v>
      </c>
      <c r="G4" s="464" t="s">
        <v>47</v>
      </c>
      <c r="H4" s="464" t="s">
        <v>156</v>
      </c>
      <c r="I4" s="464" t="s">
        <v>157</v>
      </c>
      <c r="J4" s="464" t="s">
        <v>158</v>
      </c>
    </row>
    <row r="5" spans="1:10" ht="15" customHeight="1" x14ac:dyDescent="0.25">
      <c r="B5" s="477"/>
      <c r="C5" s="1148" t="s">
        <v>1314</v>
      </c>
      <c r="D5" s="1148"/>
      <c r="E5" s="1148"/>
      <c r="F5" s="1148"/>
      <c r="G5" s="1155" t="s">
        <v>1315</v>
      </c>
      <c r="H5" s="1156"/>
      <c r="I5" s="1156"/>
      <c r="J5" s="1157"/>
    </row>
    <row r="6" spans="1:10" ht="21" customHeight="1" x14ac:dyDescent="0.25">
      <c r="A6" s="3"/>
      <c r="B6" s="1158" t="s">
        <v>1316</v>
      </c>
      <c r="C6" s="1148" t="s">
        <v>1317</v>
      </c>
      <c r="D6" s="1148"/>
      <c r="E6" s="1148" t="s">
        <v>1318</v>
      </c>
      <c r="F6" s="1148"/>
      <c r="G6" s="1155" t="s">
        <v>1317</v>
      </c>
      <c r="H6" s="1157"/>
      <c r="I6" s="1155" t="s">
        <v>1318</v>
      </c>
      <c r="J6" s="1157"/>
    </row>
    <row r="7" spans="1:10" x14ac:dyDescent="0.25">
      <c r="A7" s="3"/>
      <c r="B7" s="1158"/>
      <c r="C7" s="464" t="s">
        <v>1319</v>
      </c>
      <c r="D7" s="464" t="s">
        <v>1320</v>
      </c>
      <c r="E7" s="464" t="s">
        <v>1319</v>
      </c>
      <c r="F7" s="464" t="s">
        <v>1320</v>
      </c>
      <c r="G7" s="476" t="s">
        <v>1319</v>
      </c>
      <c r="H7" s="476" t="s">
        <v>1320</v>
      </c>
      <c r="I7" s="476" t="s">
        <v>1319</v>
      </c>
      <c r="J7" s="476" t="s">
        <v>1320</v>
      </c>
    </row>
    <row r="8" spans="1:10" x14ac:dyDescent="0.25">
      <c r="A8" s="406">
        <v>1</v>
      </c>
      <c r="B8" s="478" t="s">
        <v>1321</v>
      </c>
      <c r="C8" s="464"/>
      <c r="D8" s="464"/>
      <c r="E8" s="464"/>
      <c r="F8" s="464"/>
      <c r="G8" s="464"/>
      <c r="H8" s="464"/>
      <c r="I8" s="464"/>
      <c r="J8" s="464"/>
    </row>
    <row r="9" spans="1:10" x14ac:dyDescent="0.25">
      <c r="A9" s="406">
        <v>2</v>
      </c>
      <c r="B9" s="478" t="s">
        <v>1322</v>
      </c>
      <c r="C9" s="464"/>
      <c r="D9" s="464"/>
      <c r="E9" s="464"/>
      <c r="F9" s="464"/>
      <c r="G9" s="464"/>
      <c r="H9" s="464"/>
      <c r="I9" s="464"/>
      <c r="J9" s="464"/>
    </row>
    <row r="10" spans="1:10" x14ac:dyDescent="0.25">
      <c r="A10" s="406">
        <v>3</v>
      </c>
      <c r="B10" s="478" t="s">
        <v>1323</v>
      </c>
      <c r="C10" s="464"/>
      <c r="D10" s="464"/>
      <c r="E10" s="464"/>
      <c r="F10" s="464"/>
      <c r="G10" s="464"/>
      <c r="H10" s="464"/>
      <c r="I10" s="464"/>
      <c r="J10" s="464"/>
    </row>
    <row r="11" spans="1:10" x14ac:dyDescent="0.25">
      <c r="A11" s="406">
        <v>4</v>
      </c>
      <c r="B11" s="478" t="s">
        <v>1324</v>
      </c>
      <c r="C11" s="464"/>
      <c r="D11" s="464"/>
      <c r="E11" s="464"/>
      <c r="F11" s="464"/>
      <c r="G11" s="464"/>
      <c r="H11" s="464"/>
      <c r="I11" s="464"/>
      <c r="J11" s="464"/>
    </row>
    <row r="12" spans="1:10" x14ac:dyDescent="0.25">
      <c r="A12" s="406">
        <v>5</v>
      </c>
      <c r="B12" s="478" t="s">
        <v>1325</v>
      </c>
      <c r="C12" s="464"/>
      <c r="D12" s="464"/>
      <c r="E12" s="464"/>
      <c r="F12" s="464"/>
      <c r="G12" s="464"/>
      <c r="H12" s="464"/>
      <c r="I12" s="464"/>
      <c r="J12" s="464"/>
    </row>
    <row r="13" spans="1:10" x14ac:dyDescent="0.25">
      <c r="A13" s="406">
        <v>6</v>
      </c>
      <c r="B13" s="478" t="s">
        <v>1326</v>
      </c>
      <c r="C13" s="464"/>
      <c r="D13" s="464"/>
      <c r="E13" s="464"/>
      <c r="F13" s="464"/>
      <c r="G13" s="464"/>
      <c r="H13" s="464"/>
      <c r="I13" s="464"/>
      <c r="J13" s="464"/>
    </row>
    <row r="14" spans="1:10" x14ac:dyDescent="0.25">
      <c r="A14" s="406">
        <v>7</v>
      </c>
      <c r="B14" s="478" t="s">
        <v>1327</v>
      </c>
      <c r="C14" s="464"/>
      <c r="D14" s="464"/>
      <c r="E14" s="464"/>
      <c r="F14" s="464"/>
      <c r="G14" s="464"/>
      <c r="H14" s="464"/>
      <c r="I14" s="464"/>
      <c r="J14" s="464"/>
    </row>
    <row r="15" spans="1:10" x14ac:dyDescent="0.25">
      <c r="A15" s="406">
        <v>8</v>
      </c>
      <c r="B15" s="478" t="s">
        <v>945</v>
      </c>
      <c r="C15" s="464"/>
      <c r="D15" s="464"/>
      <c r="E15" s="464"/>
      <c r="F15" s="464"/>
      <c r="G15" s="464"/>
      <c r="H15" s="464"/>
      <c r="I15" s="464"/>
      <c r="J15" s="464"/>
    </row>
    <row r="16" spans="1:10" x14ac:dyDescent="0.25">
      <c r="A16" s="40">
        <v>9</v>
      </c>
      <c r="B16" s="465" t="s">
        <v>45</v>
      </c>
      <c r="C16" s="465"/>
      <c r="D16" s="465"/>
      <c r="E16" s="465"/>
      <c r="F16" s="465"/>
      <c r="G16" s="465"/>
      <c r="H16" s="465"/>
      <c r="I16" s="465"/>
      <c r="J16" s="465"/>
    </row>
    <row r="17" spans="2:13" x14ac:dyDescent="0.25">
      <c r="B17" s="94"/>
      <c r="C17" s="94"/>
      <c r="D17" s="94"/>
      <c r="E17" s="94"/>
      <c r="F17" s="94"/>
      <c r="G17" s="94"/>
      <c r="H17" s="94"/>
      <c r="I17" s="94"/>
      <c r="J17" s="94"/>
    </row>
    <row r="18" spans="2:13" x14ac:dyDescent="0.25">
      <c r="M18" s="2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F2501-1CD9-46FE-8505-2A3BB83A0144}">
  <sheetPr codeName="Sheet78"/>
  <dimension ref="A1:H15"/>
  <sheetViews>
    <sheetView showGridLines="0" zoomScaleNormal="100" workbookViewId="0">
      <selection activeCell="X9" sqref="X9"/>
    </sheetView>
    <sheetView workbookViewId="1"/>
  </sheetViews>
  <sheetFormatPr defaultColWidth="9.140625" defaultRowHeight="15" x14ac:dyDescent="0.25"/>
  <cols>
    <col min="1" max="1" width="9.140625" style="1"/>
    <col min="2" max="2" width="37.42578125" style="1" customWidth="1"/>
    <col min="3" max="4" width="18.140625" style="1" customWidth="1"/>
    <col min="5" max="16384" width="9.140625" style="1"/>
  </cols>
  <sheetData>
    <row r="1" spans="1:8" ht="20.25" x14ac:dyDescent="0.3">
      <c r="A1" s="372" t="s">
        <v>1266</v>
      </c>
    </row>
    <row r="2" spans="1:8" ht="15.75" x14ac:dyDescent="0.25">
      <c r="A2" s="474" t="s">
        <v>1328</v>
      </c>
    </row>
    <row r="3" spans="1:8" x14ac:dyDescent="0.25">
      <c r="B3" s="280"/>
      <c r="C3" s="358"/>
      <c r="D3" s="358"/>
    </row>
    <row r="4" spans="1:8" ht="20.100000000000001" customHeight="1" x14ac:dyDescent="0.25">
      <c r="B4" s="477"/>
      <c r="C4" s="476" t="s">
        <v>7</v>
      </c>
      <c r="D4" s="502" t="s">
        <v>8</v>
      </c>
    </row>
    <row r="5" spans="1:8" ht="20.100000000000001" customHeight="1" x14ac:dyDescent="0.25">
      <c r="B5" s="477"/>
      <c r="C5" s="503" t="s">
        <v>1329</v>
      </c>
      <c r="D5" s="464" t="s">
        <v>1330</v>
      </c>
    </row>
    <row r="6" spans="1:8" ht="20.100000000000001" customHeight="1" x14ac:dyDescent="0.25">
      <c r="A6" s="1159" t="s">
        <v>1331</v>
      </c>
      <c r="B6" s="1160"/>
      <c r="C6" s="504"/>
      <c r="D6" s="505"/>
      <c r="H6" s="25"/>
    </row>
    <row r="7" spans="1:8" ht="20.100000000000001" customHeight="1" x14ac:dyDescent="0.25">
      <c r="A7" s="42">
        <v>1</v>
      </c>
      <c r="B7" s="506" t="s">
        <v>1332</v>
      </c>
      <c r="C7" s="74"/>
      <c r="D7" s="74"/>
    </row>
    <row r="8" spans="1:8" ht="20.100000000000001" customHeight="1" x14ac:dyDescent="0.25">
      <c r="A8" s="42">
        <v>2</v>
      </c>
      <c r="B8" s="506" t="s">
        <v>1333</v>
      </c>
      <c r="C8" s="74"/>
      <c r="D8" s="74"/>
    </row>
    <row r="9" spans="1:8" ht="20.100000000000001" customHeight="1" x14ac:dyDescent="0.25">
      <c r="A9" s="42">
        <v>3</v>
      </c>
      <c r="B9" s="506" t="s">
        <v>1334</v>
      </c>
      <c r="C9" s="74"/>
      <c r="D9" s="74"/>
    </row>
    <row r="10" spans="1:8" ht="20.100000000000001" customHeight="1" x14ac:dyDescent="0.25">
      <c r="A10" s="42">
        <v>4</v>
      </c>
      <c r="B10" s="506" t="s">
        <v>1335</v>
      </c>
      <c r="C10" s="74"/>
      <c r="D10" s="74"/>
    </row>
    <row r="11" spans="1:8" ht="20.100000000000001" customHeight="1" x14ac:dyDescent="0.25">
      <c r="A11" s="42">
        <v>5</v>
      </c>
      <c r="B11" s="506" t="s">
        <v>1336</v>
      </c>
      <c r="C11" s="74"/>
      <c r="D11" s="74"/>
    </row>
    <row r="12" spans="1:8" ht="20.100000000000001" customHeight="1" x14ac:dyDescent="0.25">
      <c r="A12" s="42">
        <v>6</v>
      </c>
      <c r="B12" s="507" t="s">
        <v>1337</v>
      </c>
      <c r="C12" s="74"/>
      <c r="D12" s="74"/>
    </row>
    <row r="13" spans="1:8" ht="20.100000000000001" customHeight="1" x14ac:dyDescent="0.25">
      <c r="A13" s="1159" t="s">
        <v>1338</v>
      </c>
      <c r="B13" s="1160"/>
      <c r="C13" s="508"/>
      <c r="D13" s="508"/>
    </row>
    <row r="14" spans="1:8" ht="20.100000000000001" customHeight="1" x14ac:dyDescent="0.25">
      <c r="A14" s="146">
        <v>7</v>
      </c>
      <c r="B14" s="506" t="s">
        <v>1339</v>
      </c>
      <c r="C14" s="74"/>
      <c r="D14" s="74"/>
      <c r="H14" s="25"/>
    </row>
    <row r="15" spans="1:8" ht="20.100000000000001" customHeight="1" x14ac:dyDescent="0.25">
      <c r="A15" s="146">
        <v>8</v>
      </c>
      <c r="B15" s="506" t="s">
        <v>1340</v>
      </c>
      <c r="C15" s="74"/>
      <c r="D15" s="74"/>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&amp;CEN
Annex XXV</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8D436-D694-426C-8A1F-F5FA0C5346E9}">
  <sheetPr codeName="Sheet79">
    <pageSetUpPr fitToPage="1"/>
  </sheetPr>
  <dimension ref="A1:C15"/>
  <sheetViews>
    <sheetView showGridLines="0" zoomScaleNormal="100" workbookViewId="0">
      <selection activeCell="X9" sqref="X9"/>
    </sheetView>
    <sheetView workbookViewId="1"/>
  </sheetViews>
  <sheetFormatPr defaultColWidth="9.140625" defaultRowHeight="15" x14ac:dyDescent="0.25"/>
  <cols>
    <col min="1" max="1" width="7.7109375" style="1" customWidth="1"/>
    <col min="2" max="2" width="55" style="1" customWidth="1"/>
    <col min="3" max="3" width="11.7109375" style="1" customWidth="1"/>
    <col min="4" max="16384" width="9.140625" style="1"/>
  </cols>
  <sheetData>
    <row r="1" spans="1:3" ht="20.25" x14ac:dyDescent="0.3">
      <c r="A1" s="372" t="s">
        <v>1267</v>
      </c>
    </row>
    <row r="2" spans="1:3" ht="15.75" x14ac:dyDescent="0.25">
      <c r="A2" s="474" t="s">
        <v>252</v>
      </c>
    </row>
    <row r="3" spans="1:3" x14ac:dyDescent="0.25">
      <c r="A3" s="358"/>
      <c r="B3" s="358"/>
      <c r="C3" s="509"/>
    </row>
    <row r="4" spans="1:3" ht="20.100000000000001" customHeight="1" x14ac:dyDescent="0.25">
      <c r="A4" s="510"/>
      <c r="B4" s="510"/>
      <c r="C4" s="476" t="s">
        <v>7</v>
      </c>
    </row>
    <row r="5" spans="1:3" ht="39" customHeight="1" x14ac:dyDescent="0.25">
      <c r="A5" s="510"/>
      <c r="B5" s="511"/>
      <c r="C5" s="476" t="s">
        <v>1280</v>
      </c>
    </row>
    <row r="6" spans="1:3" ht="20.100000000000001" customHeight="1" x14ac:dyDescent="0.25">
      <c r="A6" s="512">
        <v>1</v>
      </c>
      <c r="B6" s="487" t="s">
        <v>1341</v>
      </c>
      <c r="C6" s="478"/>
    </row>
    <row r="7" spans="1:3" ht="20.100000000000001" customHeight="1" x14ac:dyDescent="0.25">
      <c r="A7" s="476">
        <v>2</v>
      </c>
      <c r="B7" s="478" t="s">
        <v>1342</v>
      </c>
      <c r="C7" s="478"/>
    </row>
    <row r="8" spans="1:3" ht="20.100000000000001" customHeight="1" x14ac:dyDescent="0.25">
      <c r="A8" s="476">
        <v>3</v>
      </c>
      <c r="B8" s="478" t="s">
        <v>1343</v>
      </c>
      <c r="C8" s="478"/>
    </row>
    <row r="9" spans="1:3" ht="20.100000000000001" customHeight="1" x14ac:dyDescent="0.25">
      <c r="A9" s="476">
        <v>4</v>
      </c>
      <c r="B9" s="478" t="s">
        <v>1344</v>
      </c>
      <c r="C9" s="478"/>
    </row>
    <row r="10" spans="1:3" ht="20.100000000000001" customHeight="1" x14ac:dyDescent="0.25">
      <c r="A10" s="476">
        <v>5</v>
      </c>
      <c r="B10" s="478" t="s">
        <v>1345</v>
      </c>
      <c r="C10" s="478"/>
    </row>
    <row r="11" spans="1:3" ht="20.100000000000001" customHeight="1" x14ac:dyDescent="0.25">
      <c r="A11" s="476">
        <v>6</v>
      </c>
      <c r="B11" s="478" t="s">
        <v>1346</v>
      </c>
      <c r="C11" s="478"/>
    </row>
    <row r="12" spans="1:3" ht="20.100000000000001" customHeight="1" x14ac:dyDescent="0.25">
      <c r="A12" s="476">
        <v>7</v>
      </c>
      <c r="B12" s="478" t="s">
        <v>1347</v>
      </c>
      <c r="C12" s="478"/>
    </row>
    <row r="13" spans="1:3" ht="20.100000000000001" customHeight="1" x14ac:dyDescent="0.25">
      <c r="A13" s="476">
        <v>8</v>
      </c>
      <c r="B13" s="478" t="s">
        <v>1235</v>
      </c>
      <c r="C13" s="478"/>
    </row>
    <row r="14" spans="1:3" ht="20.100000000000001" customHeight="1" x14ac:dyDescent="0.25">
      <c r="A14" s="512">
        <v>9</v>
      </c>
      <c r="B14" s="487" t="s">
        <v>1348</v>
      </c>
      <c r="C14" s="478"/>
    </row>
    <row r="15" spans="1:3" x14ac:dyDescent="0.25">
      <c r="A15" s="3"/>
      <c r="B15" s="3"/>
      <c r="C15" s="3"/>
    </row>
  </sheetData>
  <pageMargins left="0.70866141732283472" right="0.70866141732283472" top="0.74803149606299213" bottom="0.74803149606299213" header="0.31496062992125984" footer="0.31496062992125984"/>
  <pageSetup paperSize="9" orientation="landscape" r:id="rId1"/>
  <headerFooter>
    <oddHeader>&amp;CEN
Annex XXV</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6475B-E40D-498B-8734-BDD644C565AA}">
  <sheetPr codeName="Sheet80">
    <pageSetUpPr fitToPage="1"/>
  </sheetPr>
  <dimension ref="A1:D25"/>
  <sheetViews>
    <sheetView showGridLines="0" zoomScaleNormal="100" workbookViewId="0">
      <selection activeCell="X9" sqref="X9"/>
    </sheetView>
    <sheetView workbookViewId="1"/>
  </sheetViews>
  <sheetFormatPr defaultColWidth="9.140625" defaultRowHeight="15" x14ac:dyDescent="0.25"/>
  <cols>
    <col min="1" max="1" width="9.140625" style="3"/>
    <col min="2" max="2" width="86.7109375" style="3" customWidth="1"/>
    <col min="3" max="3" width="16.28515625" style="3" customWidth="1"/>
    <col min="4" max="4" width="18.7109375" style="3" customWidth="1"/>
    <col min="5" max="16384" width="9.140625" style="3"/>
  </cols>
  <sheetData>
    <row r="1" spans="1:4" ht="20.25" x14ac:dyDescent="0.3">
      <c r="A1" s="488" t="s">
        <v>1268</v>
      </c>
    </row>
    <row r="2" spans="1:4" ht="15.75" x14ac:dyDescent="0.25">
      <c r="A2" s="513" t="s">
        <v>252</v>
      </c>
    </row>
    <row r="3" spans="1:4" ht="20.100000000000001" customHeight="1" x14ac:dyDescent="0.25">
      <c r="A3" s="514"/>
      <c r="B3" s="515"/>
      <c r="C3" s="514"/>
      <c r="D3" s="514"/>
    </row>
    <row r="4" spans="1:4" ht="20.100000000000001" customHeight="1" x14ac:dyDescent="0.25">
      <c r="A4" s="514"/>
      <c r="B4" s="515"/>
      <c r="C4" s="476" t="s">
        <v>7</v>
      </c>
      <c r="D4" s="476" t="s">
        <v>8</v>
      </c>
    </row>
    <row r="5" spans="1:4" ht="30" customHeight="1" x14ac:dyDescent="0.25">
      <c r="A5" s="514"/>
      <c r="B5" s="515"/>
      <c r="C5" s="476" t="s">
        <v>1349</v>
      </c>
      <c r="D5" s="476" t="s">
        <v>1280</v>
      </c>
    </row>
    <row r="6" spans="1:4" ht="20.100000000000001" customHeight="1" x14ac:dyDescent="0.25">
      <c r="A6" s="512">
        <v>1</v>
      </c>
      <c r="B6" s="487" t="s">
        <v>1350</v>
      </c>
      <c r="C6" s="516"/>
      <c r="D6" s="517"/>
    </row>
    <row r="7" spans="1:4" ht="29.25" customHeight="1" x14ac:dyDescent="0.25">
      <c r="A7" s="476">
        <v>2</v>
      </c>
      <c r="B7" s="478" t="s">
        <v>1351</v>
      </c>
      <c r="C7" s="517"/>
      <c r="D7" s="517"/>
    </row>
    <row r="8" spans="1:4" ht="20.100000000000001" customHeight="1" x14ac:dyDescent="0.25">
      <c r="A8" s="476">
        <v>3</v>
      </c>
      <c r="B8" s="478" t="s">
        <v>1352</v>
      </c>
      <c r="C8" s="517"/>
      <c r="D8" s="517"/>
    </row>
    <row r="9" spans="1:4" ht="20.100000000000001" customHeight="1" x14ac:dyDescent="0.25">
      <c r="A9" s="476">
        <v>4</v>
      </c>
      <c r="B9" s="478" t="s">
        <v>1353</v>
      </c>
      <c r="C9" s="517"/>
      <c r="D9" s="517"/>
    </row>
    <row r="10" spans="1:4" ht="20.100000000000001" customHeight="1" x14ac:dyDescent="0.25">
      <c r="A10" s="476">
        <v>5</v>
      </c>
      <c r="B10" s="478" t="s">
        <v>1354</v>
      </c>
      <c r="C10" s="517"/>
      <c r="D10" s="517"/>
    </row>
    <row r="11" spans="1:4" ht="20.100000000000001" customHeight="1" x14ac:dyDescent="0.25">
      <c r="A11" s="476">
        <v>6</v>
      </c>
      <c r="B11" s="478" t="s">
        <v>1355</v>
      </c>
      <c r="C11" s="517"/>
      <c r="D11" s="517"/>
    </row>
    <row r="12" spans="1:4" ht="20.100000000000001" customHeight="1" x14ac:dyDescent="0.25">
      <c r="A12" s="476">
        <v>7</v>
      </c>
      <c r="B12" s="478" t="s">
        <v>1356</v>
      </c>
      <c r="C12" s="517"/>
      <c r="D12" s="516"/>
    </row>
    <row r="13" spans="1:4" ht="20.100000000000001" customHeight="1" x14ac:dyDescent="0.25">
      <c r="A13" s="476">
        <v>8</v>
      </c>
      <c r="B13" s="478" t="s">
        <v>1357</v>
      </c>
      <c r="C13" s="517"/>
      <c r="D13" s="517"/>
    </row>
    <row r="14" spans="1:4" ht="20.100000000000001" customHeight="1" x14ac:dyDescent="0.25">
      <c r="A14" s="476">
        <v>9</v>
      </c>
      <c r="B14" s="478" t="s">
        <v>1358</v>
      </c>
      <c r="C14" s="517"/>
      <c r="D14" s="517"/>
    </row>
    <row r="15" spans="1:4" ht="20.100000000000001" customHeight="1" x14ac:dyDescent="0.25">
      <c r="A15" s="476">
        <v>10</v>
      </c>
      <c r="B15" s="478" t="s">
        <v>1359</v>
      </c>
      <c r="C15" s="517"/>
      <c r="D15" s="517"/>
    </row>
    <row r="16" spans="1:4" ht="20.100000000000001" customHeight="1" x14ac:dyDescent="0.25">
      <c r="A16" s="512">
        <v>11</v>
      </c>
      <c r="B16" s="495" t="s">
        <v>1360</v>
      </c>
      <c r="C16" s="516"/>
      <c r="D16" s="517"/>
    </row>
    <row r="17" spans="1:4" ht="32.25" customHeight="1" x14ac:dyDescent="0.25">
      <c r="A17" s="476">
        <v>12</v>
      </c>
      <c r="B17" s="478" t="s">
        <v>1361</v>
      </c>
      <c r="C17" s="517"/>
      <c r="D17" s="517"/>
    </row>
    <row r="18" spans="1:4" ht="20.100000000000001" customHeight="1" x14ac:dyDescent="0.25">
      <c r="A18" s="476">
        <v>13</v>
      </c>
      <c r="B18" s="478" t="s">
        <v>1352</v>
      </c>
      <c r="C18" s="517"/>
      <c r="D18" s="517"/>
    </row>
    <row r="19" spans="1:4" ht="20.100000000000001" customHeight="1" x14ac:dyDescent="0.25">
      <c r="A19" s="476">
        <v>14</v>
      </c>
      <c r="B19" s="478" t="s">
        <v>1353</v>
      </c>
      <c r="C19" s="517"/>
      <c r="D19" s="517"/>
    </row>
    <row r="20" spans="1:4" ht="20.100000000000001" customHeight="1" x14ac:dyDescent="0.25">
      <c r="A20" s="476">
        <v>15</v>
      </c>
      <c r="B20" s="478" t="s">
        <v>1354</v>
      </c>
      <c r="C20" s="517"/>
      <c r="D20" s="517"/>
    </row>
    <row r="21" spans="1:4" ht="20.100000000000001" customHeight="1" x14ac:dyDescent="0.25">
      <c r="A21" s="476">
        <v>16</v>
      </c>
      <c r="B21" s="478" t="s">
        <v>1355</v>
      </c>
      <c r="C21" s="517"/>
      <c r="D21" s="517"/>
    </row>
    <row r="22" spans="1:4" ht="20.100000000000001" customHeight="1" x14ac:dyDescent="0.25">
      <c r="A22" s="476">
        <v>17</v>
      </c>
      <c r="B22" s="478" t="s">
        <v>1356</v>
      </c>
      <c r="C22" s="517"/>
      <c r="D22" s="518"/>
    </row>
    <row r="23" spans="1:4" ht="20.100000000000001" customHeight="1" x14ac:dyDescent="0.25">
      <c r="A23" s="476">
        <v>18</v>
      </c>
      <c r="B23" s="478" t="s">
        <v>1357</v>
      </c>
      <c r="C23" s="517"/>
      <c r="D23" s="517"/>
    </row>
    <row r="24" spans="1:4" ht="20.100000000000001" customHeight="1" x14ac:dyDescent="0.25">
      <c r="A24" s="476">
        <v>19</v>
      </c>
      <c r="B24" s="478" t="s">
        <v>1358</v>
      </c>
      <c r="C24" s="517"/>
      <c r="D24" s="517"/>
    </row>
    <row r="25" spans="1:4" ht="20.100000000000001" customHeight="1" x14ac:dyDescent="0.25">
      <c r="A25" s="476">
        <v>20</v>
      </c>
      <c r="B25" s="478" t="s">
        <v>1359</v>
      </c>
      <c r="C25" s="517"/>
      <c r="D25" s="517"/>
    </row>
  </sheetData>
  <pageMargins left="0.70866141732283472" right="0.70866141732283472" top="0.74803149606299213" bottom="0.74803149606299213" header="0.31496062992125984" footer="0.31496062992125984"/>
  <pageSetup paperSize="9" scale="95" orientation="landscape" r:id="rId1"/>
  <headerFooter>
    <oddHeader>&amp;CEN 
Annex XXV</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7CC04-407A-4CE2-9C35-5594F4F3D8E1}">
  <sheetPr codeName="Sheet82">
    <pageSetUpPr fitToPage="1"/>
  </sheetPr>
  <dimension ref="A1:C16"/>
  <sheetViews>
    <sheetView showGridLines="0" zoomScaleNormal="100" workbookViewId="0">
      <selection activeCell="X9" sqref="X9"/>
    </sheetView>
    <sheetView workbookViewId="1"/>
  </sheetViews>
  <sheetFormatPr defaultColWidth="11.42578125" defaultRowHeight="15" x14ac:dyDescent="0.25"/>
  <cols>
    <col min="1" max="1" width="14.7109375" style="1" customWidth="1"/>
    <col min="2" max="2" width="12.28515625" style="1" bestFit="1" customWidth="1"/>
    <col min="3" max="3" width="87.28515625" style="1" customWidth="1"/>
    <col min="4" max="16384" width="11.42578125" style="1"/>
  </cols>
  <sheetData>
    <row r="1" spans="1:3" ht="18.75" x14ac:dyDescent="0.3">
      <c r="A1" s="44" t="s">
        <v>1362</v>
      </c>
    </row>
    <row r="2" spans="1:3" x14ac:dyDescent="0.25">
      <c r="A2" s="1" t="s">
        <v>121</v>
      </c>
    </row>
    <row r="5" spans="1:3" x14ac:dyDescent="0.25">
      <c r="A5" s="40" t="s">
        <v>122</v>
      </c>
      <c r="B5" s="16" t="s">
        <v>114</v>
      </c>
      <c r="C5" s="45" t="s">
        <v>123</v>
      </c>
    </row>
    <row r="6" spans="1:3" ht="90" x14ac:dyDescent="0.25">
      <c r="A6" s="42" t="s">
        <v>1368</v>
      </c>
      <c r="B6" s="16" t="s">
        <v>117</v>
      </c>
      <c r="C6" s="519" t="s">
        <v>1369</v>
      </c>
    </row>
    <row r="7" spans="1:3" ht="90" x14ac:dyDescent="0.25">
      <c r="A7" s="42" t="s">
        <v>1370</v>
      </c>
      <c r="B7" s="46" t="s">
        <v>118</v>
      </c>
      <c r="C7" s="519" t="s">
        <v>1371</v>
      </c>
    </row>
    <row r="8" spans="1:3" ht="45" x14ac:dyDescent="0.25">
      <c r="A8" s="42" t="s">
        <v>1372</v>
      </c>
      <c r="B8" s="16" t="s">
        <v>148</v>
      </c>
      <c r="C8" s="87" t="s">
        <v>1373</v>
      </c>
    </row>
    <row r="9" spans="1:3" ht="120" x14ac:dyDescent="0.25">
      <c r="A9" s="42" t="s">
        <v>1374</v>
      </c>
      <c r="B9" s="16" t="s">
        <v>133</v>
      </c>
      <c r="C9" s="519" t="s">
        <v>1375</v>
      </c>
    </row>
    <row r="10" spans="1:3" ht="30" x14ac:dyDescent="0.25">
      <c r="A10" s="42" t="s">
        <v>1376</v>
      </c>
      <c r="B10" s="16" t="s">
        <v>135</v>
      </c>
      <c r="C10" s="87" t="s">
        <v>1377</v>
      </c>
    </row>
    <row r="11" spans="1:3" ht="45" x14ac:dyDescent="0.25">
      <c r="A11" s="42" t="s">
        <v>1378</v>
      </c>
      <c r="B11" s="16" t="s">
        <v>138</v>
      </c>
      <c r="C11" s="87" t="s">
        <v>1379</v>
      </c>
    </row>
    <row r="12" spans="1:3" ht="30" x14ac:dyDescent="0.25">
      <c r="A12" s="42" t="s">
        <v>1380</v>
      </c>
      <c r="B12" s="16" t="s">
        <v>141</v>
      </c>
      <c r="C12" s="87" t="s">
        <v>1381</v>
      </c>
    </row>
    <row r="13" spans="1:3" ht="30" x14ac:dyDescent="0.25">
      <c r="A13" s="42" t="s">
        <v>1382</v>
      </c>
      <c r="B13" s="16" t="s">
        <v>285</v>
      </c>
      <c r="C13" s="87" t="s">
        <v>1383</v>
      </c>
    </row>
    <row r="14" spans="1:3" ht="105" x14ac:dyDescent="0.25">
      <c r="A14" s="42" t="s">
        <v>1384</v>
      </c>
      <c r="B14" s="16" t="s">
        <v>334</v>
      </c>
      <c r="C14" s="519" t="s">
        <v>1385</v>
      </c>
    </row>
    <row r="16" spans="1:3" x14ac:dyDescent="0.25">
      <c r="B16" s="1161"/>
      <c r="C16" s="993"/>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&amp;CEN
Annex XXVII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E094A-AF6E-43D9-B1CB-BF95D82DF709}">
  <sheetPr codeName="Sheet83">
    <pageSetUpPr fitToPage="1"/>
  </sheetPr>
  <dimension ref="A1:Q20"/>
  <sheetViews>
    <sheetView showGridLines="0" zoomScaleNormal="100" workbookViewId="0">
      <selection activeCell="X9" sqref="X9"/>
    </sheetView>
    <sheetView workbookViewId="1"/>
  </sheetViews>
  <sheetFormatPr defaultColWidth="9.140625" defaultRowHeight="15" x14ac:dyDescent="0.25"/>
  <cols>
    <col min="1" max="1" width="5.140625" style="1" customWidth="1"/>
    <col min="2" max="2" width="27.140625" style="1" customWidth="1"/>
    <col min="3" max="17" width="12.28515625" style="1" customWidth="1"/>
    <col min="18" max="16384" width="9.140625" style="1"/>
  </cols>
  <sheetData>
    <row r="1" spans="1:17" ht="18.75" x14ac:dyDescent="0.3">
      <c r="A1" s="3"/>
      <c r="B1" s="1165" t="s">
        <v>1386</v>
      </c>
      <c r="C1" s="1165"/>
      <c r="D1" s="1165"/>
      <c r="E1" s="1165"/>
      <c r="F1" s="1165"/>
      <c r="G1" s="1165"/>
      <c r="H1" s="1165"/>
      <c r="I1" s="1165"/>
      <c r="J1" s="1165"/>
      <c r="K1" s="1165"/>
      <c r="L1" s="1165"/>
      <c r="M1" s="1165"/>
      <c r="N1" s="1165"/>
      <c r="O1" s="1165"/>
      <c r="P1" s="1165"/>
      <c r="Q1" s="1165"/>
    </row>
    <row r="4" spans="1:17" x14ac:dyDescent="0.25">
      <c r="A4" s="520"/>
      <c r="B4" s="521"/>
      <c r="C4" s="406" t="s">
        <v>7</v>
      </c>
      <c r="D4" s="406" t="s">
        <v>8</v>
      </c>
      <c r="E4" s="406" t="s">
        <v>9</v>
      </c>
      <c r="F4" s="406" t="s">
        <v>46</v>
      </c>
      <c r="G4" s="406" t="s">
        <v>47</v>
      </c>
      <c r="H4" s="406" t="s">
        <v>156</v>
      </c>
      <c r="I4" s="406" t="s">
        <v>157</v>
      </c>
      <c r="J4" s="406" t="s">
        <v>158</v>
      </c>
      <c r="K4" s="406" t="s">
        <v>159</v>
      </c>
      <c r="L4" s="406" t="s">
        <v>160</v>
      </c>
      <c r="M4" s="406" t="s">
        <v>161</v>
      </c>
      <c r="N4" s="406" t="s">
        <v>162</v>
      </c>
      <c r="O4" s="406" t="s">
        <v>163</v>
      </c>
      <c r="P4" s="406" t="s">
        <v>758</v>
      </c>
      <c r="Q4" s="406" t="s">
        <v>759</v>
      </c>
    </row>
    <row r="5" spans="1:17" x14ac:dyDescent="0.25">
      <c r="A5" s="520"/>
      <c r="B5" s="521"/>
      <c r="C5" s="1166" t="s">
        <v>1387</v>
      </c>
      <c r="D5" s="1166"/>
      <c r="E5" s="1166"/>
      <c r="F5" s="1166"/>
      <c r="G5" s="1166"/>
      <c r="H5" s="1166"/>
      <c r="I5" s="1166"/>
      <c r="J5" s="1166" t="s">
        <v>1388</v>
      </c>
      <c r="K5" s="1166"/>
      <c r="L5" s="1166"/>
      <c r="M5" s="1166"/>
      <c r="N5" s="1166" t="s">
        <v>1389</v>
      </c>
      <c r="O5" s="1166"/>
      <c r="P5" s="1166"/>
      <c r="Q5" s="1166"/>
    </row>
    <row r="6" spans="1:17" x14ac:dyDescent="0.25">
      <c r="A6" s="520"/>
      <c r="B6" s="521"/>
      <c r="C6" s="1167" t="s">
        <v>1390</v>
      </c>
      <c r="D6" s="1168"/>
      <c r="E6" s="1168"/>
      <c r="F6" s="1169"/>
      <c r="G6" s="1170" t="s">
        <v>1391</v>
      </c>
      <c r="H6" s="1166"/>
      <c r="I6" s="522" t="s">
        <v>1392</v>
      </c>
      <c r="J6" s="1166" t="s">
        <v>1390</v>
      </c>
      <c r="K6" s="1166"/>
      <c r="L6" s="1162" t="s">
        <v>1391</v>
      </c>
      <c r="M6" s="522" t="s">
        <v>1392</v>
      </c>
      <c r="N6" s="1166" t="s">
        <v>1390</v>
      </c>
      <c r="O6" s="1166"/>
      <c r="P6" s="1162" t="s">
        <v>1391</v>
      </c>
      <c r="Q6" s="522" t="s">
        <v>1392</v>
      </c>
    </row>
    <row r="7" spans="1:17" x14ac:dyDescent="0.25">
      <c r="A7" s="520"/>
      <c r="B7" s="521"/>
      <c r="C7" s="1171" t="s">
        <v>1393</v>
      </c>
      <c r="D7" s="1169"/>
      <c r="E7" s="1171" t="s">
        <v>1394</v>
      </c>
      <c r="F7" s="1169"/>
      <c r="G7" s="1164"/>
      <c r="H7" s="1162" t="s">
        <v>1395</v>
      </c>
      <c r="I7" s="1164"/>
      <c r="J7" s="1162" t="s">
        <v>1393</v>
      </c>
      <c r="K7" s="1162" t="s">
        <v>1394</v>
      </c>
      <c r="L7" s="1164"/>
      <c r="M7" s="1164"/>
      <c r="N7" s="1162" t="s">
        <v>1393</v>
      </c>
      <c r="O7" s="1162" t="s">
        <v>1394</v>
      </c>
      <c r="P7" s="1164"/>
      <c r="Q7" s="1164"/>
    </row>
    <row r="8" spans="1:17" x14ac:dyDescent="0.25">
      <c r="A8" s="523"/>
      <c r="B8" s="524"/>
      <c r="C8" s="525"/>
      <c r="D8" s="406" t="s">
        <v>1395</v>
      </c>
      <c r="E8" s="525"/>
      <c r="F8" s="406" t="s">
        <v>1395</v>
      </c>
      <c r="G8" s="1163"/>
      <c r="H8" s="1163"/>
      <c r="I8" s="1163"/>
      <c r="J8" s="1163"/>
      <c r="K8" s="1163"/>
      <c r="L8" s="1163"/>
      <c r="M8" s="1163"/>
      <c r="N8" s="1163"/>
      <c r="O8" s="1163"/>
      <c r="P8" s="1163"/>
      <c r="Q8" s="1163"/>
    </row>
    <row r="9" spans="1:17" x14ac:dyDescent="0.25">
      <c r="A9" s="526">
        <v>1</v>
      </c>
      <c r="B9" s="527" t="s">
        <v>1396</v>
      </c>
      <c r="C9" s="525"/>
      <c r="D9" s="406"/>
      <c r="E9" s="525"/>
      <c r="F9" s="406"/>
      <c r="G9" s="500"/>
      <c r="H9" s="500"/>
      <c r="I9" s="500"/>
      <c r="J9" s="500"/>
      <c r="K9" s="500"/>
      <c r="L9" s="500"/>
      <c r="M9" s="500"/>
      <c r="N9" s="500"/>
      <c r="O9" s="500"/>
      <c r="P9" s="500"/>
      <c r="Q9" s="500"/>
    </row>
    <row r="10" spans="1:17" x14ac:dyDescent="0.25">
      <c r="A10" s="146">
        <v>2</v>
      </c>
      <c r="B10" s="528" t="s">
        <v>1397</v>
      </c>
      <c r="C10" s="406"/>
      <c r="D10" s="406"/>
      <c r="E10" s="406"/>
      <c r="F10" s="406"/>
      <c r="G10" s="406"/>
      <c r="H10" s="406"/>
      <c r="I10" s="406"/>
      <c r="J10" s="406"/>
      <c r="K10" s="406"/>
      <c r="L10" s="406"/>
      <c r="M10" s="406"/>
      <c r="N10" s="406"/>
      <c r="O10" s="406"/>
      <c r="P10" s="406"/>
      <c r="Q10" s="406"/>
    </row>
    <row r="11" spans="1:17" x14ac:dyDescent="0.25">
      <c r="A11" s="146">
        <v>3</v>
      </c>
      <c r="B11" s="173" t="s">
        <v>1398</v>
      </c>
      <c r="C11" s="173"/>
      <c r="D11" s="173"/>
      <c r="E11" s="173"/>
      <c r="F11" s="173"/>
      <c r="G11" s="173"/>
      <c r="H11" s="173"/>
      <c r="I11" s="173"/>
      <c r="J11" s="173"/>
      <c r="K11" s="173"/>
      <c r="L11" s="173"/>
      <c r="M11" s="173"/>
      <c r="N11" s="173"/>
      <c r="O11" s="173"/>
      <c r="P11" s="173"/>
      <c r="Q11" s="173"/>
    </row>
    <row r="12" spans="1:17" x14ac:dyDescent="0.25">
      <c r="A12" s="146">
        <v>4</v>
      </c>
      <c r="B12" s="173" t="s">
        <v>1399</v>
      </c>
      <c r="C12" s="173"/>
      <c r="D12" s="173"/>
      <c r="E12" s="173"/>
      <c r="F12" s="173"/>
      <c r="G12" s="173"/>
      <c r="H12" s="173"/>
      <c r="I12" s="173"/>
      <c r="J12" s="173"/>
      <c r="K12" s="173"/>
      <c r="L12" s="173"/>
      <c r="M12" s="173"/>
      <c r="N12" s="173"/>
      <c r="O12" s="173"/>
      <c r="P12" s="173"/>
      <c r="Q12" s="173"/>
    </row>
    <row r="13" spans="1:17" x14ac:dyDescent="0.25">
      <c r="A13" s="146">
        <v>5</v>
      </c>
      <c r="B13" s="173" t="s">
        <v>1400</v>
      </c>
      <c r="C13" s="173"/>
      <c r="D13" s="173"/>
      <c r="E13" s="173"/>
      <c r="F13" s="173"/>
      <c r="G13" s="173"/>
      <c r="H13" s="173"/>
      <c r="I13" s="173"/>
      <c r="J13" s="173"/>
      <c r="K13" s="173"/>
      <c r="L13" s="173"/>
      <c r="M13" s="173"/>
      <c r="N13" s="173"/>
      <c r="O13" s="173"/>
      <c r="P13" s="173"/>
      <c r="Q13" s="173"/>
    </row>
    <row r="14" spans="1:17" x14ac:dyDescent="0.25">
      <c r="A14" s="146">
        <v>6</v>
      </c>
      <c r="B14" s="173" t="s">
        <v>1401</v>
      </c>
      <c r="C14" s="173"/>
      <c r="D14" s="173"/>
      <c r="E14" s="173"/>
      <c r="F14" s="173"/>
      <c r="G14" s="173"/>
      <c r="H14" s="173"/>
      <c r="I14" s="173"/>
      <c r="J14" s="173"/>
      <c r="K14" s="173"/>
      <c r="L14" s="173"/>
      <c r="M14" s="173"/>
      <c r="N14" s="173"/>
      <c r="O14" s="173"/>
      <c r="P14" s="173"/>
      <c r="Q14" s="173"/>
    </row>
    <row r="15" spans="1:17" x14ac:dyDescent="0.25">
      <c r="A15" s="146">
        <v>7</v>
      </c>
      <c r="B15" s="529" t="s">
        <v>1402</v>
      </c>
      <c r="C15" s="406"/>
      <c r="D15" s="406"/>
      <c r="E15" s="406"/>
      <c r="F15" s="406"/>
      <c r="G15" s="406"/>
      <c r="H15" s="406"/>
      <c r="I15" s="406"/>
      <c r="J15" s="406"/>
      <c r="K15" s="406"/>
      <c r="L15" s="406"/>
      <c r="M15" s="406"/>
      <c r="N15" s="406"/>
      <c r="O15" s="406"/>
      <c r="P15" s="406"/>
      <c r="Q15" s="406"/>
    </row>
    <row r="16" spans="1:17" x14ac:dyDescent="0.25">
      <c r="A16" s="146">
        <v>8</v>
      </c>
      <c r="B16" s="173" t="s">
        <v>1403</v>
      </c>
      <c r="C16" s="173"/>
      <c r="D16" s="173"/>
      <c r="E16" s="173"/>
      <c r="F16" s="173"/>
      <c r="G16" s="173"/>
      <c r="H16" s="173"/>
      <c r="I16" s="173"/>
      <c r="J16" s="173"/>
      <c r="K16" s="173"/>
      <c r="L16" s="173"/>
      <c r="M16" s="173"/>
      <c r="N16" s="173"/>
      <c r="O16" s="173"/>
      <c r="P16" s="173"/>
      <c r="Q16" s="173"/>
    </row>
    <row r="17" spans="1:17" x14ac:dyDescent="0.25">
      <c r="A17" s="146">
        <v>9</v>
      </c>
      <c r="B17" s="173" t="s">
        <v>1404</v>
      </c>
      <c r="C17" s="173"/>
      <c r="D17" s="173"/>
      <c r="E17" s="173"/>
      <c r="F17" s="173"/>
      <c r="G17" s="173"/>
      <c r="H17" s="173"/>
      <c r="I17" s="173"/>
      <c r="J17" s="173"/>
      <c r="K17" s="173"/>
      <c r="L17" s="173"/>
      <c r="M17" s="173"/>
      <c r="N17" s="173"/>
      <c r="O17" s="173"/>
      <c r="P17" s="173"/>
      <c r="Q17" s="173"/>
    </row>
    <row r="18" spans="1:17" x14ac:dyDescent="0.25">
      <c r="A18" s="146">
        <v>10</v>
      </c>
      <c r="B18" s="173" t="s">
        <v>1405</v>
      </c>
      <c r="C18" s="173"/>
      <c r="D18" s="173"/>
      <c r="E18" s="173"/>
      <c r="F18" s="173"/>
      <c r="G18" s="173"/>
      <c r="H18" s="173"/>
      <c r="I18" s="173"/>
      <c r="J18" s="173"/>
      <c r="K18" s="173"/>
      <c r="L18" s="173"/>
      <c r="M18" s="173"/>
      <c r="N18" s="173"/>
      <c r="O18" s="173"/>
      <c r="P18" s="173"/>
      <c r="Q18" s="173"/>
    </row>
    <row r="19" spans="1:17" x14ac:dyDescent="0.25">
      <c r="A19" s="146">
        <v>11</v>
      </c>
      <c r="B19" s="173" t="s">
        <v>1406</v>
      </c>
      <c r="C19" s="173"/>
      <c r="D19" s="173"/>
      <c r="E19" s="173"/>
      <c r="F19" s="173"/>
      <c r="G19" s="173"/>
      <c r="H19" s="173"/>
      <c r="I19" s="173"/>
      <c r="J19" s="173"/>
      <c r="K19" s="173"/>
      <c r="L19" s="173"/>
      <c r="M19" s="173"/>
      <c r="N19" s="173"/>
      <c r="O19" s="173"/>
      <c r="P19" s="173"/>
      <c r="Q19" s="173"/>
    </row>
    <row r="20" spans="1:17" x14ac:dyDescent="0.25">
      <c r="A20" s="146">
        <v>12</v>
      </c>
      <c r="B20" s="173" t="s">
        <v>1401</v>
      </c>
      <c r="C20" s="173"/>
      <c r="D20" s="173"/>
      <c r="E20" s="173"/>
      <c r="F20" s="173"/>
      <c r="G20" s="173"/>
      <c r="H20" s="173"/>
      <c r="I20" s="173"/>
      <c r="J20" s="173"/>
      <c r="K20" s="173"/>
      <c r="L20" s="173"/>
      <c r="M20" s="173"/>
      <c r="N20" s="173"/>
      <c r="O20" s="173"/>
      <c r="P20" s="173"/>
      <c r="Q20" s="173"/>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60" orientation="landscape" cellComments="asDisplayed" r:id="rId1"/>
  <headerFooter>
    <oddHeader>&amp;CEN
Annex XXVII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C4CDC-472E-4AB9-9C07-016754758E4E}">
  <sheetPr codeName="Sheet84">
    <pageSetUpPr fitToPage="1"/>
  </sheetPr>
  <dimension ref="A1:N19"/>
  <sheetViews>
    <sheetView showGridLines="0" zoomScaleNormal="100" workbookViewId="0">
      <selection activeCell="X9" sqref="X9"/>
    </sheetView>
    <sheetView workbookViewId="1"/>
  </sheetViews>
  <sheetFormatPr defaultColWidth="9.140625" defaultRowHeight="15" x14ac:dyDescent="0.25"/>
  <cols>
    <col min="1" max="1" width="5.28515625" style="1" customWidth="1"/>
    <col min="2" max="2" width="27.140625" style="1" customWidth="1"/>
    <col min="3" max="12" width="12.28515625" style="1" customWidth="1"/>
    <col min="13" max="13" width="15.85546875" style="1" customWidth="1"/>
    <col min="14" max="16384" width="9.140625" style="1"/>
  </cols>
  <sheetData>
    <row r="1" spans="1:14" ht="18.75" x14ac:dyDescent="0.3">
      <c r="B1" s="354" t="s">
        <v>1364</v>
      </c>
      <c r="C1" s="44"/>
      <c r="D1" s="44"/>
      <c r="E1" s="44"/>
      <c r="F1" s="44"/>
      <c r="G1" s="44"/>
      <c r="H1" s="44"/>
      <c r="I1" s="44"/>
      <c r="J1" s="44"/>
      <c r="K1" s="44"/>
      <c r="L1" s="44"/>
      <c r="M1" s="44"/>
    </row>
    <row r="4" spans="1:14" x14ac:dyDescent="0.25">
      <c r="A4" s="520"/>
      <c r="B4" s="521"/>
      <c r="C4" s="406" t="s">
        <v>7</v>
      </c>
      <c r="D4" s="406" t="s">
        <v>8</v>
      </c>
      <c r="E4" s="406" t="s">
        <v>9</v>
      </c>
      <c r="F4" s="406" t="s">
        <v>46</v>
      </c>
      <c r="G4" s="406" t="s">
        <v>47</v>
      </c>
      <c r="H4" s="406" t="s">
        <v>156</v>
      </c>
      <c r="I4" s="406" t="s">
        <v>157</v>
      </c>
      <c r="J4" s="406" t="s">
        <v>158</v>
      </c>
      <c r="K4" s="406" t="s">
        <v>159</v>
      </c>
      <c r="L4" s="406" t="s">
        <v>160</v>
      </c>
      <c r="M4" s="406" t="s">
        <v>161</v>
      </c>
      <c r="N4" s="406" t="s">
        <v>162</v>
      </c>
    </row>
    <row r="5" spans="1:14" x14ac:dyDescent="0.25">
      <c r="A5" s="520"/>
      <c r="B5" s="521"/>
      <c r="C5" s="1166" t="s">
        <v>1387</v>
      </c>
      <c r="D5" s="1166"/>
      <c r="E5" s="1166"/>
      <c r="F5" s="1166"/>
      <c r="G5" s="1166" t="s">
        <v>1388</v>
      </c>
      <c r="H5" s="1166"/>
      <c r="I5" s="1166"/>
      <c r="J5" s="1166"/>
      <c r="K5" s="1166" t="s">
        <v>1389</v>
      </c>
      <c r="L5" s="1166"/>
      <c r="M5" s="1166"/>
      <c r="N5" s="1166"/>
    </row>
    <row r="6" spans="1:14" x14ac:dyDescent="0.25">
      <c r="A6" s="520"/>
      <c r="B6" s="521"/>
      <c r="C6" s="1167" t="s">
        <v>1390</v>
      </c>
      <c r="D6" s="1168"/>
      <c r="E6" s="1162" t="s">
        <v>1391</v>
      </c>
      <c r="F6" s="522" t="s">
        <v>1392</v>
      </c>
      <c r="G6" s="1166" t="s">
        <v>1390</v>
      </c>
      <c r="H6" s="1166"/>
      <c r="I6" s="1162" t="s">
        <v>1391</v>
      </c>
      <c r="J6" s="522" t="s">
        <v>1392</v>
      </c>
      <c r="K6" s="1166" t="s">
        <v>1390</v>
      </c>
      <c r="L6" s="1166"/>
      <c r="M6" s="1162" t="s">
        <v>1391</v>
      </c>
      <c r="N6" s="522" t="s">
        <v>1392</v>
      </c>
    </row>
    <row r="7" spans="1:14" x14ac:dyDescent="0.25">
      <c r="A7" s="523"/>
      <c r="B7" s="524"/>
      <c r="C7" s="530" t="s">
        <v>1393</v>
      </c>
      <c r="D7" s="530" t="s">
        <v>1394</v>
      </c>
      <c r="E7" s="1163"/>
      <c r="F7" s="500"/>
      <c r="G7" s="531" t="s">
        <v>1393</v>
      </c>
      <c r="H7" s="531" t="s">
        <v>1394</v>
      </c>
      <c r="I7" s="1163"/>
      <c r="J7" s="500"/>
      <c r="K7" s="531" t="s">
        <v>1393</v>
      </c>
      <c r="L7" s="531" t="s">
        <v>1394</v>
      </c>
      <c r="M7" s="1163"/>
      <c r="N7" s="500"/>
    </row>
    <row r="8" spans="1:14" x14ac:dyDescent="0.25">
      <c r="A8" s="526">
        <v>1</v>
      </c>
      <c r="B8" s="527" t="s">
        <v>1396</v>
      </c>
      <c r="C8" s="530"/>
      <c r="D8" s="530"/>
      <c r="E8" s="500"/>
      <c r="F8" s="531"/>
      <c r="G8" s="531"/>
      <c r="H8" s="531"/>
      <c r="I8" s="500"/>
      <c r="J8" s="531"/>
      <c r="K8" s="531"/>
      <c r="L8" s="531"/>
      <c r="M8" s="500"/>
      <c r="N8" s="531"/>
    </row>
    <row r="9" spans="1:14" x14ac:dyDescent="0.25">
      <c r="A9" s="146">
        <v>2</v>
      </c>
      <c r="B9" s="532" t="s">
        <v>1397</v>
      </c>
      <c r="C9" s="406"/>
      <c r="D9" s="406"/>
      <c r="E9" s="406"/>
      <c r="F9" s="406"/>
      <c r="G9" s="406"/>
      <c r="H9" s="406"/>
      <c r="I9" s="406"/>
      <c r="J9" s="406"/>
      <c r="K9" s="406"/>
      <c r="L9" s="406"/>
      <c r="M9" s="406"/>
      <c r="N9" s="406"/>
    </row>
    <row r="10" spans="1:14" x14ac:dyDescent="0.25">
      <c r="A10" s="146">
        <v>3</v>
      </c>
      <c r="B10" s="533" t="s">
        <v>1398</v>
      </c>
      <c r="C10" s="173"/>
      <c r="D10" s="173"/>
      <c r="E10" s="173"/>
      <c r="F10" s="173"/>
      <c r="G10" s="173"/>
      <c r="H10" s="173"/>
      <c r="I10" s="173"/>
      <c r="J10" s="173"/>
      <c r="K10" s="173"/>
      <c r="L10" s="173"/>
      <c r="M10" s="173"/>
      <c r="N10" s="173"/>
    </row>
    <row r="11" spans="1:14" x14ac:dyDescent="0.25">
      <c r="A11" s="146">
        <v>4</v>
      </c>
      <c r="B11" s="533" t="s">
        <v>1399</v>
      </c>
      <c r="C11" s="173"/>
      <c r="D11" s="173"/>
      <c r="E11" s="173"/>
      <c r="F11" s="173"/>
      <c r="G11" s="173"/>
      <c r="H11" s="173"/>
      <c r="I11" s="173"/>
      <c r="J11" s="173"/>
      <c r="K11" s="173"/>
      <c r="L11" s="173"/>
      <c r="M11" s="173"/>
      <c r="N11" s="173"/>
    </row>
    <row r="12" spans="1:14" x14ac:dyDescent="0.25">
      <c r="A12" s="146">
        <v>5</v>
      </c>
      <c r="B12" s="533" t="s">
        <v>1400</v>
      </c>
      <c r="C12" s="173"/>
      <c r="D12" s="173"/>
      <c r="E12" s="173"/>
      <c r="F12" s="173"/>
      <c r="G12" s="173"/>
      <c r="H12" s="173"/>
      <c r="I12" s="173"/>
      <c r="J12" s="173"/>
      <c r="K12" s="173"/>
      <c r="L12" s="173"/>
      <c r="M12" s="173"/>
      <c r="N12" s="173"/>
    </row>
    <row r="13" spans="1:14" x14ac:dyDescent="0.25">
      <c r="A13" s="146">
        <v>6</v>
      </c>
      <c r="B13" s="533" t="s">
        <v>1401</v>
      </c>
      <c r="C13" s="173"/>
      <c r="D13" s="173"/>
      <c r="E13" s="173"/>
      <c r="F13" s="173"/>
      <c r="G13" s="173"/>
      <c r="H13" s="173"/>
      <c r="I13" s="173"/>
      <c r="J13" s="173"/>
      <c r="K13" s="173"/>
      <c r="L13" s="173"/>
      <c r="M13" s="173"/>
      <c r="N13" s="173"/>
    </row>
    <row r="14" spans="1:14" ht="15.75" customHeight="1" x14ac:dyDescent="0.25">
      <c r="A14" s="146">
        <v>7</v>
      </c>
      <c r="B14" s="532" t="s">
        <v>1402</v>
      </c>
      <c r="C14" s="406"/>
      <c r="D14" s="406"/>
      <c r="E14" s="406"/>
      <c r="F14" s="406"/>
      <c r="G14" s="406"/>
      <c r="H14" s="406"/>
      <c r="I14" s="406"/>
      <c r="J14" s="406"/>
      <c r="K14" s="406"/>
      <c r="L14" s="406"/>
      <c r="M14" s="406"/>
      <c r="N14" s="406"/>
    </row>
    <row r="15" spans="1:14" x14ac:dyDescent="0.25">
      <c r="A15" s="146">
        <v>8</v>
      </c>
      <c r="B15" s="533" t="s">
        <v>1403</v>
      </c>
      <c r="C15" s="173"/>
      <c r="D15" s="173"/>
      <c r="E15" s="173"/>
      <c r="F15" s="173"/>
      <c r="G15" s="173"/>
      <c r="H15" s="173"/>
      <c r="I15" s="173"/>
      <c r="J15" s="173"/>
      <c r="K15" s="173"/>
      <c r="L15" s="173"/>
      <c r="M15" s="173"/>
      <c r="N15" s="173"/>
    </row>
    <row r="16" spans="1:14" x14ac:dyDescent="0.25">
      <c r="A16" s="146">
        <v>9</v>
      </c>
      <c r="B16" s="533" t="s">
        <v>1404</v>
      </c>
      <c r="C16" s="173"/>
      <c r="D16" s="173"/>
      <c r="E16" s="173"/>
      <c r="F16" s="173"/>
      <c r="G16" s="173"/>
      <c r="H16" s="173"/>
      <c r="I16" s="173"/>
      <c r="J16" s="173"/>
      <c r="K16" s="173"/>
      <c r="L16" s="173"/>
      <c r="M16" s="173"/>
      <c r="N16" s="173"/>
    </row>
    <row r="17" spans="1:14" x14ac:dyDescent="0.25">
      <c r="A17" s="146">
        <v>10</v>
      </c>
      <c r="B17" s="533" t="s">
        <v>1405</v>
      </c>
      <c r="C17" s="173"/>
      <c r="D17" s="173"/>
      <c r="E17" s="173"/>
      <c r="F17" s="173"/>
      <c r="G17" s="173"/>
      <c r="H17" s="173"/>
      <c r="I17" s="173"/>
      <c r="J17" s="173"/>
      <c r="K17" s="173"/>
      <c r="L17" s="173"/>
      <c r="M17" s="173"/>
      <c r="N17" s="173"/>
    </row>
    <row r="18" spans="1:14" x14ac:dyDescent="0.25">
      <c r="A18" s="146">
        <v>11</v>
      </c>
      <c r="B18" s="533" t="s">
        <v>1406</v>
      </c>
      <c r="C18" s="173"/>
      <c r="D18" s="173"/>
      <c r="E18" s="173"/>
      <c r="F18" s="173"/>
      <c r="G18" s="173"/>
      <c r="H18" s="173"/>
      <c r="I18" s="173"/>
      <c r="J18" s="173"/>
      <c r="K18" s="173"/>
      <c r="L18" s="173"/>
      <c r="M18" s="173"/>
      <c r="N18" s="173"/>
    </row>
    <row r="19" spans="1:14" x14ac:dyDescent="0.25">
      <c r="A19" s="146">
        <v>12</v>
      </c>
      <c r="B19" s="533" t="s">
        <v>1401</v>
      </c>
      <c r="C19" s="173"/>
      <c r="D19" s="173"/>
      <c r="E19" s="173"/>
      <c r="F19" s="173"/>
      <c r="G19" s="173"/>
      <c r="H19" s="173"/>
      <c r="I19" s="173"/>
      <c r="J19" s="173"/>
      <c r="K19" s="173"/>
      <c r="L19" s="173"/>
      <c r="M19" s="173"/>
      <c r="N19" s="173"/>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72" orientation="landscape" cellComments="asDisplayed" verticalDpi="598" r:id="rId1"/>
  <headerFooter>
    <oddHeader>&amp;CEN
Annex XXVII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DAF89-2AB5-45A9-86B5-DBC25F5F906A}">
  <sheetPr codeName="Sheet85">
    <pageSetUpPr fitToPage="1"/>
  </sheetPr>
  <dimension ref="A1:T21"/>
  <sheetViews>
    <sheetView showGridLines="0" zoomScaleNormal="100" zoomScalePageLayoutView="70" workbookViewId="0">
      <selection activeCell="X9" sqref="X9"/>
    </sheetView>
    <sheetView workbookViewId="1"/>
  </sheetViews>
  <sheetFormatPr defaultColWidth="9.140625" defaultRowHeight="15" x14ac:dyDescent="0.25"/>
  <cols>
    <col min="1" max="1" width="5.140625" style="1" customWidth="1"/>
    <col min="2" max="3" width="13.7109375" style="1" customWidth="1"/>
    <col min="4" max="20" width="13.42578125" style="1" customWidth="1"/>
    <col min="21" max="16384" width="9.140625" style="1"/>
  </cols>
  <sheetData>
    <row r="1" spans="1:20" ht="18.75" x14ac:dyDescent="0.3">
      <c r="B1" s="354" t="s">
        <v>1365</v>
      </c>
    </row>
    <row r="2" spans="1:20" ht="18.75" x14ac:dyDescent="0.3">
      <c r="B2" s="534"/>
      <c r="C2" s="535"/>
      <c r="D2" s="535"/>
      <c r="E2" s="535"/>
      <c r="F2" s="535"/>
      <c r="G2" s="535"/>
      <c r="H2" s="535"/>
      <c r="I2" s="535"/>
      <c r="J2" s="535"/>
      <c r="K2" s="535"/>
      <c r="L2" s="81"/>
      <c r="M2" s="81"/>
    </row>
    <row r="4" spans="1:20" x14ac:dyDescent="0.25">
      <c r="A4" s="3"/>
      <c r="B4" s="3"/>
      <c r="C4" s="3"/>
      <c r="D4" s="406" t="s">
        <v>7</v>
      </c>
      <c r="E4" s="406" t="s">
        <v>8</v>
      </c>
      <c r="F4" s="406" t="s">
        <v>9</v>
      </c>
      <c r="G4" s="406" t="s">
        <v>46</v>
      </c>
      <c r="H4" s="406" t="s">
        <v>47</v>
      </c>
      <c r="I4" s="406" t="s">
        <v>156</v>
      </c>
      <c r="J4" s="406" t="s">
        <v>157</v>
      </c>
      <c r="K4" s="406" t="s">
        <v>158</v>
      </c>
      <c r="L4" s="406" t="s">
        <v>159</v>
      </c>
      <c r="M4" s="406" t="s">
        <v>160</v>
      </c>
      <c r="N4" s="406" t="s">
        <v>161</v>
      </c>
      <c r="O4" s="406" t="s">
        <v>162</v>
      </c>
      <c r="P4" s="406" t="s">
        <v>163</v>
      </c>
      <c r="Q4" s="406" t="s">
        <v>758</v>
      </c>
      <c r="R4" s="406" t="s">
        <v>759</v>
      </c>
      <c r="S4" s="406" t="s">
        <v>1407</v>
      </c>
      <c r="T4" s="406" t="s">
        <v>1408</v>
      </c>
    </row>
    <row r="5" spans="1:20" x14ac:dyDescent="0.25">
      <c r="A5" s="3"/>
      <c r="B5" s="3"/>
      <c r="C5" s="3"/>
      <c r="D5" s="1173" t="s">
        <v>1409</v>
      </c>
      <c r="E5" s="1166"/>
      <c r="F5" s="1166"/>
      <c r="G5" s="1166"/>
      <c r="H5" s="1166"/>
      <c r="I5" s="1166" t="s">
        <v>1410</v>
      </c>
      <c r="J5" s="1166"/>
      <c r="K5" s="1166"/>
      <c r="L5" s="1166"/>
      <c r="M5" s="1166" t="s">
        <v>1411</v>
      </c>
      <c r="N5" s="1166"/>
      <c r="O5" s="1166"/>
      <c r="P5" s="1166"/>
      <c r="Q5" s="1166" t="s">
        <v>1412</v>
      </c>
      <c r="R5" s="1166"/>
      <c r="S5" s="1166"/>
      <c r="T5" s="1166"/>
    </row>
    <row r="6" spans="1:20" s="95" customFormat="1" ht="45" x14ac:dyDescent="0.25">
      <c r="A6" s="520"/>
      <c r="B6" s="520"/>
      <c r="C6" s="520"/>
      <c r="D6" s="536" t="s">
        <v>1413</v>
      </c>
      <c r="E6" s="536" t="s">
        <v>1414</v>
      </c>
      <c r="F6" s="536" t="s">
        <v>1415</v>
      </c>
      <c r="G6" s="536" t="s">
        <v>1416</v>
      </c>
      <c r="H6" s="536" t="s">
        <v>1417</v>
      </c>
      <c r="I6" s="536" t="s">
        <v>1418</v>
      </c>
      <c r="J6" s="536" t="s">
        <v>1419</v>
      </c>
      <c r="K6" s="536" t="s">
        <v>1420</v>
      </c>
      <c r="L6" s="537" t="s">
        <v>1417</v>
      </c>
      <c r="M6" s="536" t="s">
        <v>1418</v>
      </c>
      <c r="N6" s="536" t="s">
        <v>1419</v>
      </c>
      <c r="O6" s="536" t="s">
        <v>1420</v>
      </c>
      <c r="P6" s="537" t="s">
        <v>1421</v>
      </c>
      <c r="Q6" s="536" t="s">
        <v>1418</v>
      </c>
      <c r="R6" s="536" t="s">
        <v>1419</v>
      </c>
      <c r="S6" s="536" t="s">
        <v>1420</v>
      </c>
      <c r="T6" s="537" t="s">
        <v>1421</v>
      </c>
    </row>
    <row r="7" spans="1:20" x14ac:dyDescent="0.25">
      <c r="A7" s="538">
        <v>1</v>
      </c>
      <c r="B7" s="1174" t="s">
        <v>1396</v>
      </c>
      <c r="C7" s="1174"/>
      <c r="D7" s="173"/>
      <c r="E7" s="173"/>
      <c r="F7" s="173"/>
      <c r="G7" s="173"/>
      <c r="H7" s="173"/>
      <c r="I7" s="173"/>
      <c r="J7" s="173"/>
      <c r="K7" s="173"/>
      <c r="L7" s="173"/>
      <c r="M7" s="173"/>
      <c r="N7" s="173"/>
      <c r="O7" s="173"/>
      <c r="P7" s="173"/>
      <c r="Q7" s="173"/>
      <c r="R7" s="173"/>
      <c r="S7" s="173"/>
      <c r="T7" s="173"/>
    </row>
    <row r="8" spans="1:20" x14ac:dyDescent="0.25">
      <c r="A8" s="406">
        <v>2</v>
      </c>
      <c r="B8" s="1172" t="s">
        <v>1422</v>
      </c>
      <c r="C8" s="1172"/>
      <c r="D8" s="173"/>
      <c r="E8" s="173"/>
      <c r="F8" s="173"/>
      <c r="G8" s="173"/>
      <c r="H8" s="173"/>
      <c r="I8" s="173"/>
      <c r="J8" s="173"/>
      <c r="K8" s="173"/>
      <c r="L8" s="173"/>
      <c r="M8" s="173"/>
      <c r="N8" s="173"/>
      <c r="O8" s="173"/>
      <c r="P8" s="173"/>
      <c r="Q8" s="173"/>
      <c r="R8" s="173"/>
      <c r="S8" s="173"/>
      <c r="T8" s="173"/>
    </row>
    <row r="9" spans="1:20" x14ac:dyDescent="0.25">
      <c r="A9" s="406">
        <v>3</v>
      </c>
      <c r="B9" s="1172" t="s">
        <v>1423</v>
      </c>
      <c r="C9" s="1172"/>
      <c r="D9" s="173"/>
      <c r="E9" s="173"/>
      <c r="F9" s="173"/>
      <c r="G9" s="173"/>
      <c r="H9" s="173"/>
      <c r="I9" s="173"/>
      <c r="J9" s="173"/>
      <c r="K9" s="173"/>
      <c r="L9" s="173"/>
      <c r="M9" s="173"/>
      <c r="N9" s="173"/>
      <c r="O9" s="173"/>
      <c r="P9" s="173"/>
      <c r="Q9" s="173"/>
      <c r="R9" s="173"/>
      <c r="S9" s="173"/>
      <c r="T9" s="173"/>
    </row>
    <row r="10" spans="1:20" x14ac:dyDescent="0.25">
      <c r="A10" s="406">
        <v>4</v>
      </c>
      <c r="B10" s="1172" t="s">
        <v>1424</v>
      </c>
      <c r="C10" s="1172"/>
      <c r="D10" s="173"/>
      <c r="E10" s="173"/>
      <c r="F10" s="173"/>
      <c r="G10" s="173"/>
      <c r="H10" s="173"/>
      <c r="I10" s="173"/>
      <c r="J10" s="173"/>
      <c r="K10" s="173"/>
      <c r="L10" s="173"/>
      <c r="M10" s="173"/>
      <c r="N10" s="173"/>
      <c r="O10" s="173"/>
      <c r="P10" s="173"/>
      <c r="Q10" s="173"/>
      <c r="R10" s="173"/>
      <c r="S10" s="173"/>
      <c r="T10" s="173"/>
    </row>
    <row r="11" spans="1:20" x14ac:dyDescent="0.25">
      <c r="A11" s="406">
        <v>5</v>
      </c>
      <c r="B11" s="1175" t="s">
        <v>1425</v>
      </c>
      <c r="C11" s="1175"/>
      <c r="D11" s="173"/>
      <c r="E11" s="173"/>
      <c r="F11" s="173"/>
      <c r="G11" s="173"/>
      <c r="H11" s="173"/>
      <c r="I11" s="173"/>
      <c r="J11" s="173"/>
      <c r="K11" s="173"/>
      <c r="L11" s="173"/>
      <c r="M11" s="173"/>
      <c r="N11" s="173"/>
      <c r="O11" s="173"/>
      <c r="P11" s="173"/>
      <c r="Q11" s="173"/>
      <c r="R11" s="173"/>
      <c r="S11" s="173"/>
      <c r="T11" s="173"/>
    </row>
    <row r="12" spans="1:20" x14ac:dyDescent="0.25">
      <c r="A12" s="406">
        <v>6</v>
      </c>
      <c r="B12" s="1172" t="s">
        <v>1426</v>
      </c>
      <c r="C12" s="1172"/>
      <c r="D12" s="173"/>
      <c r="E12" s="173"/>
      <c r="F12" s="173"/>
      <c r="G12" s="173"/>
      <c r="H12" s="173"/>
      <c r="I12" s="173"/>
      <c r="J12" s="173"/>
      <c r="K12" s="173"/>
      <c r="L12" s="173"/>
      <c r="M12" s="173"/>
      <c r="N12" s="173"/>
      <c r="O12" s="173"/>
      <c r="P12" s="173"/>
      <c r="Q12" s="173"/>
      <c r="R12" s="173"/>
      <c r="S12" s="173"/>
      <c r="T12" s="173"/>
    </row>
    <row r="13" spans="1:20" x14ac:dyDescent="0.25">
      <c r="A13" s="406">
        <v>7</v>
      </c>
      <c r="B13" s="1175" t="s">
        <v>1425</v>
      </c>
      <c r="C13" s="1175"/>
      <c r="D13" s="173"/>
      <c r="E13" s="173"/>
      <c r="F13" s="173"/>
      <c r="G13" s="173"/>
      <c r="H13" s="173"/>
      <c r="I13" s="173"/>
      <c r="J13" s="173"/>
      <c r="K13" s="173"/>
      <c r="L13" s="173"/>
      <c r="M13" s="173"/>
      <c r="N13" s="173"/>
      <c r="O13" s="173"/>
      <c r="P13" s="173"/>
      <c r="Q13" s="173"/>
      <c r="R13" s="173"/>
      <c r="S13" s="173"/>
      <c r="T13" s="173"/>
    </row>
    <row r="14" spans="1:20" x14ac:dyDescent="0.25">
      <c r="A14" s="406">
        <v>8</v>
      </c>
      <c r="B14" s="1172" t="s">
        <v>1427</v>
      </c>
      <c r="C14" s="1172"/>
      <c r="D14" s="173"/>
      <c r="E14" s="173"/>
      <c r="F14" s="173"/>
      <c r="G14" s="173"/>
      <c r="H14" s="173"/>
      <c r="I14" s="173"/>
      <c r="J14" s="173"/>
      <c r="K14" s="173"/>
      <c r="L14" s="173"/>
      <c r="M14" s="173"/>
      <c r="N14" s="173"/>
      <c r="O14" s="173"/>
      <c r="P14" s="173"/>
      <c r="Q14" s="173"/>
      <c r="R14" s="173"/>
      <c r="S14" s="173"/>
      <c r="T14" s="173"/>
    </row>
    <row r="15" spans="1:20" x14ac:dyDescent="0.25">
      <c r="A15" s="406">
        <v>9</v>
      </c>
      <c r="B15" s="1172" t="s">
        <v>1428</v>
      </c>
      <c r="C15" s="1172"/>
      <c r="D15" s="173"/>
      <c r="E15" s="173"/>
      <c r="F15" s="173"/>
      <c r="G15" s="173"/>
      <c r="H15" s="173"/>
      <c r="I15" s="173"/>
      <c r="J15" s="173"/>
      <c r="K15" s="173"/>
      <c r="L15" s="173"/>
      <c r="M15" s="173"/>
      <c r="N15" s="173"/>
      <c r="O15" s="173"/>
      <c r="P15" s="173"/>
      <c r="Q15" s="173"/>
      <c r="R15" s="173"/>
      <c r="S15" s="173"/>
      <c r="T15" s="173"/>
    </row>
    <row r="16" spans="1:20" x14ac:dyDescent="0.25">
      <c r="A16" s="406">
        <v>10</v>
      </c>
      <c r="B16" s="1172" t="s">
        <v>1423</v>
      </c>
      <c r="C16" s="1172"/>
      <c r="D16" s="173"/>
      <c r="E16" s="173"/>
      <c r="F16" s="173"/>
      <c r="G16" s="173"/>
      <c r="H16" s="173"/>
      <c r="I16" s="173"/>
      <c r="J16" s="173"/>
      <c r="K16" s="173"/>
      <c r="L16" s="173"/>
      <c r="M16" s="173"/>
      <c r="N16" s="173"/>
      <c r="O16" s="173"/>
      <c r="P16" s="173"/>
      <c r="Q16" s="173"/>
      <c r="R16" s="173"/>
      <c r="S16" s="173"/>
      <c r="T16" s="173"/>
    </row>
    <row r="17" spans="1:20" x14ac:dyDescent="0.25">
      <c r="A17" s="406">
        <v>11</v>
      </c>
      <c r="B17" s="1172" t="s">
        <v>1429</v>
      </c>
      <c r="C17" s="1172"/>
      <c r="D17" s="173"/>
      <c r="E17" s="173"/>
      <c r="F17" s="173"/>
      <c r="G17" s="173"/>
      <c r="H17" s="173"/>
      <c r="I17" s="173"/>
      <c r="J17" s="173"/>
      <c r="K17" s="173"/>
      <c r="L17" s="173"/>
      <c r="M17" s="173"/>
      <c r="N17" s="173"/>
      <c r="O17" s="173"/>
      <c r="P17" s="173"/>
      <c r="Q17" s="173"/>
      <c r="R17" s="173"/>
      <c r="S17" s="173"/>
      <c r="T17" s="173"/>
    </row>
    <row r="18" spans="1:20" x14ac:dyDescent="0.25">
      <c r="A18" s="406">
        <v>12</v>
      </c>
      <c r="B18" s="1172" t="s">
        <v>1426</v>
      </c>
      <c r="C18" s="1172"/>
      <c r="D18" s="173"/>
      <c r="E18" s="173"/>
      <c r="F18" s="173"/>
      <c r="G18" s="173"/>
      <c r="H18" s="173"/>
      <c r="I18" s="173"/>
      <c r="J18" s="173"/>
      <c r="K18" s="173"/>
      <c r="L18" s="173"/>
      <c r="M18" s="173"/>
      <c r="N18" s="173"/>
      <c r="O18" s="173"/>
      <c r="P18" s="173"/>
      <c r="Q18" s="173"/>
      <c r="R18" s="173"/>
      <c r="S18" s="173"/>
      <c r="T18" s="173"/>
    </row>
    <row r="19" spans="1:20" x14ac:dyDescent="0.25">
      <c r="A19" s="406">
        <v>13</v>
      </c>
      <c r="B19" s="1172" t="s">
        <v>1427</v>
      </c>
      <c r="C19" s="1172"/>
      <c r="D19" s="173"/>
      <c r="E19" s="173"/>
      <c r="F19" s="173"/>
      <c r="G19" s="173"/>
      <c r="H19" s="173"/>
      <c r="I19" s="173"/>
      <c r="J19" s="173"/>
      <c r="K19" s="173"/>
      <c r="L19" s="173"/>
      <c r="M19" s="173"/>
      <c r="N19" s="173"/>
      <c r="O19" s="173"/>
      <c r="P19" s="173"/>
      <c r="Q19" s="173"/>
      <c r="R19" s="173"/>
      <c r="S19" s="173"/>
      <c r="T19" s="173"/>
    </row>
    <row r="21" spans="1:20" ht="13.5" customHeight="1" x14ac:dyDescent="0.2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522D-6D7B-4579-BBDC-95258A99BE88}">
  <sheetPr codeName="Sheet86">
    <pageSetUpPr fitToPage="1"/>
  </sheetPr>
  <dimension ref="A1:T19"/>
  <sheetViews>
    <sheetView showGridLines="0" zoomScaleNormal="100" zoomScalePageLayoutView="80" workbookViewId="0">
      <selection activeCell="X9" sqref="X9"/>
    </sheetView>
    <sheetView workbookViewId="1"/>
  </sheetViews>
  <sheetFormatPr defaultColWidth="9.140625" defaultRowHeight="15" x14ac:dyDescent="0.25"/>
  <cols>
    <col min="1" max="1" width="4.5703125" style="1" customWidth="1"/>
    <col min="2" max="3" width="13.7109375" style="1" customWidth="1"/>
    <col min="4" max="20" width="13.42578125" style="1" customWidth="1"/>
    <col min="21" max="16384" width="9.140625" style="1"/>
  </cols>
  <sheetData>
    <row r="1" spans="1:20" ht="18.75" x14ac:dyDescent="0.3">
      <c r="B1" s="354" t="s">
        <v>1366</v>
      </c>
      <c r="C1" s="44"/>
      <c r="D1" s="44"/>
      <c r="E1" s="44"/>
      <c r="F1" s="44"/>
      <c r="G1" s="44"/>
      <c r="H1" s="44"/>
      <c r="I1" s="44"/>
      <c r="J1" s="44"/>
      <c r="K1" s="44"/>
    </row>
    <row r="4" spans="1:20" x14ac:dyDescent="0.25">
      <c r="A4" s="3"/>
      <c r="B4" s="3"/>
      <c r="C4" s="539"/>
      <c r="D4" s="406" t="s">
        <v>7</v>
      </c>
      <c r="E4" s="406" t="s">
        <v>8</v>
      </c>
      <c r="F4" s="406" t="s">
        <v>9</v>
      </c>
      <c r="G4" s="406" t="s">
        <v>46</v>
      </c>
      <c r="H4" s="406" t="s">
        <v>47</v>
      </c>
      <c r="I4" s="406" t="s">
        <v>156</v>
      </c>
      <c r="J4" s="406" t="s">
        <v>157</v>
      </c>
      <c r="K4" s="406" t="s">
        <v>158</v>
      </c>
      <c r="L4" s="406" t="s">
        <v>159</v>
      </c>
      <c r="M4" s="406" t="s">
        <v>160</v>
      </c>
      <c r="N4" s="406" t="s">
        <v>161</v>
      </c>
      <c r="O4" s="406" t="s">
        <v>162</v>
      </c>
      <c r="P4" s="406" t="s">
        <v>163</v>
      </c>
      <c r="Q4" s="406" t="s">
        <v>758</v>
      </c>
      <c r="R4" s="406" t="s">
        <v>759</v>
      </c>
      <c r="S4" s="406" t="s">
        <v>1407</v>
      </c>
      <c r="T4" s="406" t="s">
        <v>1408</v>
      </c>
    </row>
    <row r="5" spans="1:20" ht="15" customHeight="1" x14ac:dyDescent="0.25">
      <c r="A5" s="3"/>
      <c r="B5" s="3"/>
      <c r="C5" s="539"/>
      <c r="D5" s="1173" t="s">
        <v>1409</v>
      </c>
      <c r="E5" s="1166"/>
      <c r="F5" s="1166"/>
      <c r="G5" s="1166"/>
      <c r="H5" s="1166"/>
      <c r="I5" s="1166" t="s">
        <v>1410</v>
      </c>
      <c r="J5" s="1166"/>
      <c r="K5" s="1166"/>
      <c r="L5" s="1166"/>
      <c r="M5" s="1166" t="s">
        <v>1411</v>
      </c>
      <c r="N5" s="1166"/>
      <c r="O5" s="1166"/>
      <c r="P5" s="1166"/>
      <c r="Q5" s="1166" t="s">
        <v>1412</v>
      </c>
      <c r="R5" s="1166"/>
      <c r="S5" s="1166"/>
      <c r="T5" s="1166"/>
    </row>
    <row r="6" spans="1:20" s="95" customFormat="1" ht="45" x14ac:dyDescent="0.25">
      <c r="A6" s="540"/>
      <c r="B6" s="540"/>
      <c r="C6" s="541"/>
      <c r="D6" s="536" t="s">
        <v>1413</v>
      </c>
      <c r="E6" s="536" t="s">
        <v>1414</v>
      </c>
      <c r="F6" s="536" t="s">
        <v>1415</v>
      </c>
      <c r="G6" s="536" t="s">
        <v>1416</v>
      </c>
      <c r="H6" s="536" t="s">
        <v>1417</v>
      </c>
      <c r="I6" s="536" t="s">
        <v>1418</v>
      </c>
      <c r="J6" s="536" t="s">
        <v>1419</v>
      </c>
      <c r="K6" s="536" t="s">
        <v>1420</v>
      </c>
      <c r="L6" s="537" t="s">
        <v>1417</v>
      </c>
      <c r="M6" s="536" t="s">
        <v>1418</v>
      </c>
      <c r="N6" s="536" t="s">
        <v>1419</v>
      </c>
      <c r="O6" s="536" t="s">
        <v>1420</v>
      </c>
      <c r="P6" s="537" t="s">
        <v>1417</v>
      </c>
      <c r="Q6" s="536" t="s">
        <v>1418</v>
      </c>
      <c r="R6" s="536" t="s">
        <v>1419</v>
      </c>
      <c r="S6" s="536" t="s">
        <v>1420</v>
      </c>
      <c r="T6" s="537" t="s">
        <v>1417</v>
      </c>
    </row>
    <row r="7" spans="1:20" x14ac:dyDescent="0.25">
      <c r="A7" s="538">
        <v>1</v>
      </c>
      <c r="B7" s="1174" t="s">
        <v>1396</v>
      </c>
      <c r="C7" s="1174"/>
      <c r="D7" s="173"/>
      <c r="E7" s="173"/>
      <c r="F7" s="173"/>
      <c r="G7" s="173"/>
      <c r="H7" s="173"/>
      <c r="I7" s="173"/>
      <c r="J7" s="173"/>
      <c r="K7" s="173"/>
      <c r="L7" s="173"/>
      <c r="M7" s="173"/>
      <c r="N7" s="173"/>
      <c r="O7" s="173"/>
      <c r="P7" s="173"/>
      <c r="Q7" s="173"/>
      <c r="R7" s="173"/>
      <c r="S7" s="173"/>
      <c r="T7" s="173"/>
    </row>
    <row r="8" spans="1:20" x14ac:dyDescent="0.25">
      <c r="A8" s="406">
        <v>2</v>
      </c>
      <c r="B8" s="1172" t="s">
        <v>1430</v>
      </c>
      <c r="C8" s="1172"/>
      <c r="D8" s="173"/>
      <c r="E8" s="173"/>
      <c r="F8" s="173"/>
      <c r="G8" s="173"/>
      <c r="H8" s="173"/>
      <c r="I8" s="173"/>
      <c r="J8" s="173"/>
      <c r="K8" s="173"/>
      <c r="L8" s="173"/>
      <c r="M8" s="173"/>
      <c r="N8" s="173"/>
      <c r="O8" s="173"/>
      <c r="P8" s="173"/>
      <c r="Q8" s="173"/>
      <c r="R8" s="173"/>
      <c r="S8" s="173"/>
      <c r="T8" s="173"/>
    </row>
    <row r="9" spans="1:20" x14ac:dyDescent="0.25">
      <c r="A9" s="406">
        <v>3</v>
      </c>
      <c r="B9" s="1172" t="s">
        <v>1423</v>
      </c>
      <c r="C9" s="1172"/>
      <c r="D9" s="173"/>
      <c r="E9" s="173"/>
      <c r="F9" s="173"/>
      <c r="G9" s="173"/>
      <c r="H9" s="173"/>
      <c r="I9" s="173"/>
      <c r="J9" s="173"/>
      <c r="K9" s="173"/>
      <c r="L9" s="173"/>
      <c r="M9" s="173"/>
      <c r="N9" s="173"/>
      <c r="O9" s="173"/>
      <c r="P9" s="173"/>
      <c r="Q9" s="173"/>
      <c r="R9" s="173"/>
      <c r="S9" s="173"/>
      <c r="T9" s="173"/>
    </row>
    <row r="10" spans="1:20" x14ac:dyDescent="0.25">
      <c r="A10" s="406">
        <v>4</v>
      </c>
      <c r="B10" s="1172" t="s">
        <v>1429</v>
      </c>
      <c r="C10" s="1172"/>
      <c r="D10" s="173"/>
      <c r="E10" s="173"/>
      <c r="F10" s="173"/>
      <c r="G10" s="173"/>
      <c r="H10" s="173"/>
      <c r="I10" s="173"/>
      <c r="J10" s="173"/>
      <c r="K10" s="173"/>
      <c r="L10" s="173"/>
      <c r="M10" s="173"/>
      <c r="N10" s="173"/>
      <c r="O10" s="173"/>
      <c r="P10" s="173"/>
      <c r="Q10" s="173"/>
      <c r="R10" s="173"/>
      <c r="S10" s="173"/>
      <c r="T10" s="173"/>
    </row>
    <row r="11" spans="1:20" x14ac:dyDescent="0.25">
      <c r="A11" s="406">
        <v>5</v>
      </c>
      <c r="B11" s="1175" t="s">
        <v>1425</v>
      </c>
      <c r="C11" s="1175"/>
      <c r="D11" s="173"/>
      <c r="E11" s="173"/>
      <c r="F11" s="173"/>
      <c r="G11" s="173"/>
      <c r="H11" s="173"/>
      <c r="I11" s="173"/>
      <c r="J11" s="173"/>
      <c r="K11" s="173"/>
      <c r="L11" s="173"/>
      <c r="M11" s="173"/>
      <c r="N11" s="173"/>
      <c r="O11" s="173"/>
      <c r="P11" s="173"/>
      <c r="Q11" s="173"/>
      <c r="R11" s="173"/>
      <c r="S11" s="173"/>
      <c r="T11" s="173"/>
    </row>
    <row r="12" spans="1:20" x14ac:dyDescent="0.25">
      <c r="A12" s="406">
        <v>6</v>
      </c>
      <c r="B12" s="1172" t="s">
        <v>1426</v>
      </c>
      <c r="C12" s="1172"/>
      <c r="D12" s="173"/>
      <c r="E12" s="173"/>
      <c r="F12" s="173"/>
      <c r="G12" s="173"/>
      <c r="H12" s="173"/>
      <c r="I12" s="173"/>
      <c r="J12" s="173"/>
      <c r="K12" s="173"/>
      <c r="L12" s="173"/>
      <c r="M12" s="173"/>
      <c r="N12" s="173"/>
      <c r="O12" s="173"/>
      <c r="P12" s="173"/>
      <c r="Q12" s="173"/>
      <c r="R12" s="173"/>
      <c r="S12" s="173"/>
      <c r="T12" s="173"/>
    </row>
    <row r="13" spans="1:20" x14ac:dyDescent="0.25">
      <c r="A13" s="406">
        <v>7</v>
      </c>
      <c r="B13" s="1175" t="s">
        <v>1425</v>
      </c>
      <c r="C13" s="1175"/>
      <c r="D13" s="173"/>
      <c r="E13" s="173"/>
      <c r="F13" s="173"/>
      <c r="G13" s="173"/>
      <c r="H13" s="173"/>
      <c r="I13" s="173"/>
      <c r="J13" s="173"/>
      <c r="K13" s="173"/>
      <c r="L13" s="173"/>
      <c r="M13" s="173"/>
      <c r="N13" s="173"/>
      <c r="O13" s="173"/>
      <c r="P13" s="173"/>
      <c r="Q13" s="173"/>
      <c r="R13" s="173"/>
      <c r="S13" s="173"/>
      <c r="T13" s="173"/>
    </row>
    <row r="14" spans="1:20" x14ac:dyDescent="0.25">
      <c r="A14" s="406">
        <v>8</v>
      </c>
      <c r="B14" s="1172" t="s">
        <v>1427</v>
      </c>
      <c r="C14" s="1172"/>
      <c r="D14" s="173"/>
      <c r="E14" s="173"/>
      <c r="F14" s="173"/>
      <c r="G14" s="173"/>
      <c r="H14" s="173"/>
      <c r="I14" s="173"/>
      <c r="J14" s="173"/>
      <c r="K14" s="173"/>
      <c r="L14" s="173"/>
      <c r="M14" s="173"/>
      <c r="N14" s="173"/>
      <c r="O14" s="173"/>
      <c r="P14" s="173"/>
      <c r="Q14" s="173"/>
      <c r="R14" s="173"/>
      <c r="S14" s="173"/>
      <c r="T14" s="173"/>
    </row>
    <row r="15" spans="1:20" x14ac:dyDescent="0.25">
      <c r="A15" s="406">
        <v>9</v>
      </c>
      <c r="B15" s="1172" t="s">
        <v>1431</v>
      </c>
      <c r="C15" s="1172"/>
      <c r="D15" s="173"/>
      <c r="E15" s="173"/>
      <c r="F15" s="173"/>
      <c r="G15" s="173"/>
      <c r="H15" s="173"/>
      <c r="I15" s="173"/>
      <c r="J15" s="173"/>
      <c r="K15" s="173"/>
      <c r="L15" s="173"/>
      <c r="M15" s="173"/>
      <c r="N15" s="173"/>
      <c r="O15" s="173"/>
      <c r="P15" s="173"/>
      <c r="Q15" s="173"/>
      <c r="R15" s="173"/>
      <c r="S15" s="173"/>
      <c r="T15" s="173"/>
    </row>
    <row r="16" spans="1:20" x14ac:dyDescent="0.25">
      <c r="A16" s="406">
        <v>10</v>
      </c>
      <c r="B16" s="1172" t="s">
        <v>1423</v>
      </c>
      <c r="C16" s="1172"/>
      <c r="D16" s="173"/>
      <c r="E16" s="173"/>
      <c r="F16" s="173"/>
      <c r="G16" s="173"/>
      <c r="H16" s="173"/>
      <c r="I16" s="173"/>
      <c r="J16" s="173"/>
      <c r="K16" s="173"/>
      <c r="L16" s="173"/>
      <c r="M16" s="173"/>
      <c r="N16" s="173"/>
      <c r="O16" s="173"/>
      <c r="P16" s="173"/>
      <c r="Q16" s="173"/>
      <c r="R16" s="173"/>
      <c r="S16" s="173"/>
      <c r="T16" s="173"/>
    </row>
    <row r="17" spans="1:20" x14ac:dyDescent="0.25">
      <c r="A17" s="406">
        <v>11</v>
      </c>
      <c r="B17" s="1172" t="s">
        <v>1429</v>
      </c>
      <c r="C17" s="1172"/>
      <c r="D17" s="173"/>
      <c r="E17" s="173"/>
      <c r="F17" s="173"/>
      <c r="G17" s="173"/>
      <c r="H17" s="173"/>
      <c r="I17" s="173"/>
      <c r="J17" s="173"/>
      <c r="K17" s="173"/>
      <c r="L17" s="173"/>
      <c r="M17" s="173"/>
      <c r="N17" s="173"/>
      <c r="O17" s="173"/>
      <c r="P17" s="173"/>
      <c r="Q17" s="173"/>
      <c r="R17" s="173"/>
      <c r="S17" s="173"/>
      <c r="T17" s="173"/>
    </row>
    <row r="18" spans="1:20" x14ac:dyDescent="0.25">
      <c r="A18" s="406">
        <v>12</v>
      </c>
      <c r="B18" s="1172" t="s">
        <v>1426</v>
      </c>
      <c r="C18" s="1172"/>
      <c r="D18" s="173"/>
      <c r="E18" s="173"/>
      <c r="F18" s="173"/>
      <c r="G18" s="173"/>
      <c r="H18" s="173"/>
      <c r="I18" s="173"/>
      <c r="J18" s="173"/>
      <c r="K18" s="173"/>
      <c r="L18" s="173"/>
      <c r="M18" s="173"/>
      <c r="N18" s="173"/>
      <c r="O18" s="173"/>
      <c r="P18" s="173"/>
      <c r="Q18" s="173"/>
      <c r="R18" s="173"/>
      <c r="S18" s="173"/>
      <c r="T18" s="173"/>
    </row>
    <row r="19" spans="1:20" x14ac:dyDescent="0.25">
      <c r="A19" s="406">
        <v>13</v>
      </c>
      <c r="B19" s="1172" t="s">
        <v>1427</v>
      </c>
      <c r="C19" s="1172"/>
      <c r="D19" s="173"/>
      <c r="E19" s="173"/>
      <c r="F19" s="173"/>
      <c r="G19" s="173"/>
      <c r="H19" s="173"/>
      <c r="I19" s="173"/>
      <c r="J19" s="173"/>
      <c r="K19" s="173"/>
      <c r="L19" s="173"/>
      <c r="M19" s="173"/>
      <c r="N19" s="173"/>
      <c r="O19" s="173"/>
      <c r="P19" s="173"/>
      <c r="Q19" s="173"/>
      <c r="R19" s="173"/>
      <c r="S19" s="173"/>
      <c r="T19" s="173"/>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B4C96-3C83-4237-B0BC-E92A72D7A58D}">
  <sheetPr codeName="Sheet9">
    <pageSetUpPr fitToPage="1"/>
  </sheetPr>
  <dimension ref="A2:C13"/>
  <sheetViews>
    <sheetView showGridLines="0" zoomScaleNormal="100" workbookViewId="0">
      <selection activeCell="X9" sqref="X9"/>
    </sheetView>
    <sheetView workbookViewId="1">
      <selection activeCell="C21" sqref="C21"/>
    </sheetView>
  </sheetViews>
  <sheetFormatPr defaultColWidth="9.140625" defaultRowHeight="15" x14ac:dyDescent="0.25"/>
  <cols>
    <col min="1" max="1" width="25.140625" style="1" customWidth="1"/>
    <col min="2" max="2" width="13.28515625" style="1" customWidth="1"/>
    <col min="3" max="3" width="89.42578125" style="1" customWidth="1"/>
    <col min="4" max="16384" width="9.140625" style="1"/>
  </cols>
  <sheetData>
    <row r="2" spans="1:3" ht="18.75" x14ac:dyDescent="0.3">
      <c r="A2" s="44" t="s">
        <v>119</v>
      </c>
    </row>
    <row r="3" spans="1:3" x14ac:dyDescent="0.25">
      <c r="A3" s="1" t="s">
        <v>121</v>
      </c>
    </row>
    <row r="6" spans="1:3" x14ac:dyDescent="0.25">
      <c r="A6" s="16" t="s">
        <v>122</v>
      </c>
      <c r="B6" s="16" t="s">
        <v>114</v>
      </c>
      <c r="C6" s="45" t="s">
        <v>123</v>
      </c>
    </row>
    <row r="7" spans="1:3" ht="30" x14ac:dyDescent="0.25">
      <c r="A7" s="46" t="s">
        <v>124</v>
      </c>
      <c r="B7" s="46" t="s">
        <v>117</v>
      </c>
      <c r="C7" s="45" t="s">
        <v>125</v>
      </c>
    </row>
    <row r="8" spans="1:3" ht="30" x14ac:dyDescent="0.25">
      <c r="A8" s="16" t="s">
        <v>126</v>
      </c>
      <c r="B8" s="16" t="s">
        <v>127</v>
      </c>
      <c r="C8" s="45" t="s">
        <v>128</v>
      </c>
    </row>
    <row r="9" spans="1:3" ht="30" x14ac:dyDescent="0.25">
      <c r="A9" s="16" t="s">
        <v>129</v>
      </c>
      <c r="B9" s="16" t="s">
        <v>130</v>
      </c>
      <c r="C9" s="45" t="s">
        <v>131</v>
      </c>
    </row>
    <row r="10" spans="1:3" ht="30" x14ac:dyDescent="0.25">
      <c r="A10" s="16" t="s">
        <v>132</v>
      </c>
      <c r="B10" s="16" t="s">
        <v>133</v>
      </c>
      <c r="C10" s="45" t="s">
        <v>134</v>
      </c>
    </row>
    <row r="11" spans="1:3" ht="30" x14ac:dyDescent="0.25">
      <c r="A11" s="16" t="s">
        <v>132</v>
      </c>
      <c r="B11" s="16" t="s">
        <v>135</v>
      </c>
      <c r="C11" s="45" t="s">
        <v>136</v>
      </c>
    </row>
    <row r="12" spans="1:3" ht="30" x14ac:dyDescent="0.25">
      <c r="A12" s="16" t="s">
        <v>137</v>
      </c>
      <c r="B12" s="16" t="s">
        <v>138</v>
      </c>
      <c r="C12" s="45" t="s">
        <v>139</v>
      </c>
    </row>
    <row r="13" spans="1:3" ht="30" x14ac:dyDescent="0.25">
      <c r="A13" s="16" t="s">
        <v>140</v>
      </c>
      <c r="B13" s="16" t="s">
        <v>141</v>
      </c>
      <c r="C13" s="45" t="s">
        <v>142</v>
      </c>
    </row>
  </sheetData>
  <conditionalFormatting sqref="C8:C10">
    <cfRule type="cellIs" dxfId="14" priority="2" stopIfTrue="1" operator="lessThan">
      <formula>0</formula>
    </cfRule>
  </conditionalFormatting>
  <conditionalFormatting sqref="C11:C12">
    <cfRule type="cellIs" dxfId="13"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III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15F17-BC3A-496F-BB84-FA830D3810A5}">
  <sheetPr codeName="Sheet87">
    <pageSetUpPr fitToPage="1"/>
  </sheetPr>
  <dimension ref="A1:E19"/>
  <sheetViews>
    <sheetView showGridLines="0" zoomScaleNormal="100" workbookViewId="0">
      <selection activeCell="X9" sqref="X9"/>
    </sheetView>
    <sheetView workbookViewId="1"/>
  </sheetViews>
  <sheetFormatPr defaultColWidth="9.140625" defaultRowHeight="15" x14ac:dyDescent="0.25"/>
  <cols>
    <col min="1" max="1" width="5.7109375" style="1" customWidth="1"/>
    <col min="2" max="2" width="27.140625" style="1" customWidth="1"/>
    <col min="3" max="3" width="33.140625" style="1" customWidth="1"/>
    <col min="4" max="4" width="28" style="1" bestFit="1" customWidth="1"/>
    <col min="5" max="5" width="64.85546875" style="1" customWidth="1"/>
    <col min="6" max="16384" width="9.140625" style="1"/>
  </cols>
  <sheetData>
    <row r="1" spans="1:5" ht="18.75" x14ac:dyDescent="0.3">
      <c r="A1" s="3"/>
      <c r="B1" s="354" t="s">
        <v>1367</v>
      </c>
      <c r="C1" s="354"/>
      <c r="D1" s="354"/>
      <c r="E1" s="354"/>
    </row>
    <row r="2" spans="1:5" x14ac:dyDescent="0.25">
      <c r="B2" s="542"/>
      <c r="C2" s="542"/>
      <c r="D2" s="542"/>
      <c r="E2" s="542"/>
    </row>
    <row r="4" spans="1:5" x14ac:dyDescent="0.25">
      <c r="A4" s="520"/>
      <c r="B4" s="520"/>
      <c r="C4" s="406" t="s">
        <v>7</v>
      </c>
      <c r="D4" s="406" t="s">
        <v>8</v>
      </c>
      <c r="E4" s="406" t="s">
        <v>9</v>
      </c>
    </row>
    <row r="5" spans="1:5" x14ac:dyDescent="0.25">
      <c r="A5" s="520"/>
      <c r="B5" s="520"/>
      <c r="C5" s="1167" t="s">
        <v>1432</v>
      </c>
      <c r="D5" s="1168"/>
      <c r="E5" s="1169"/>
    </row>
    <row r="6" spans="1:5" x14ac:dyDescent="0.25">
      <c r="A6" s="520"/>
      <c r="B6" s="520"/>
      <c r="C6" s="1170" t="s">
        <v>1433</v>
      </c>
      <c r="D6" s="1166"/>
      <c r="E6" s="1162" t="s">
        <v>1434</v>
      </c>
    </row>
    <row r="7" spans="1:5" x14ac:dyDescent="0.25">
      <c r="A7" s="520"/>
      <c r="B7" s="520"/>
      <c r="C7" s="525"/>
      <c r="D7" s="406" t="s">
        <v>1435</v>
      </c>
      <c r="E7" s="1163"/>
    </row>
    <row r="8" spans="1:5" x14ac:dyDescent="0.25">
      <c r="A8" s="526">
        <v>1</v>
      </c>
      <c r="B8" s="527" t="s">
        <v>1396</v>
      </c>
      <c r="C8" s="406"/>
      <c r="D8" s="406"/>
      <c r="E8" s="151"/>
    </row>
    <row r="9" spans="1:5" x14ac:dyDescent="0.25">
      <c r="A9" s="146">
        <v>2</v>
      </c>
      <c r="B9" s="529" t="s">
        <v>1397</v>
      </c>
      <c r="C9" s="406"/>
      <c r="D9" s="406"/>
      <c r="E9" s="406"/>
    </row>
    <row r="10" spans="1:5" x14ac:dyDescent="0.25">
      <c r="A10" s="146">
        <v>3</v>
      </c>
      <c r="B10" s="173" t="s">
        <v>1398</v>
      </c>
      <c r="C10" s="173"/>
      <c r="D10" s="173"/>
      <c r="E10" s="173"/>
    </row>
    <row r="11" spans="1:5" x14ac:dyDescent="0.25">
      <c r="A11" s="146">
        <v>4</v>
      </c>
      <c r="B11" s="173" t="s">
        <v>1399</v>
      </c>
      <c r="C11" s="173"/>
      <c r="D11" s="173"/>
      <c r="E11" s="173"/>
    </row>
    <row r="12" spans="1:5" x14ac:dyDescent="0.25">
      <c r="A12" s="146">
        <v>5</v>
      </c>
      <c r="B12" s="173" t="s">
        <v>1400</v>
      </c>
      <c r="C12" s="173"/>
      <c r="D12" s="173"/>
      <c r="E12" s="173"/>
    </row>
    <row r="13" spans="1:5" x14ac:dyDescent="0.25">
      <c r="A13" s="146">
        <v>6</v>
      </c>
      <c r="B13" s="173" t="s">
        <v>1401</v>
      </c>
      <c r="C13" s="173"/>
      <c r="D13" s="173"/>
      <c r="E13" s="173"/>
    </row>
    <row r="14" spans="1:5" x14ac:dyDescent="0.25">
      <c r="A14" s="146">
        <v>7</v>
      </c>
      <c r="B14" s="529" t="s">
        <v>1402</v>
      </c>
      <c r="C14" s="406"/>
      <c r="D14" s="406"/>
      <c r="E14" s="406"/>
    </row>
    <row r="15" spans="1:5" x14ac:dyDescent="0.25">
      <c r="A15" s="146">
        <v>8</v>
      </c>
      <c r="B15" s="173" t="s">
        <v>1403</v>
      </c>
      <c r="C15" s="173"/>
      <c r="D15" s="173"/>
      <c r="E15" s="173"/>
    </row>
    <row r="16" spans="1:5" x14ac:dyDescent="0.25">
      <c r="A16" s="146">
        <v>9</v>
      </c>
      <c r="B16" s="173" t="s">
        <v>1404</v>
      </c>
      <c r="C16" s="173"/>
      <c r="D16" s="173"/>
      <c r="E16" s="173"/>
    </row>
    <row r="17" spans="1:5" x14ac:dyDescent="0.25">
      <c r="A17" s="146">
        <v>10</v>
      </c>
      <c r="B17" s="173" t="s">
        <v>1405</v>
      </c>
      <c r="C17" s="173"/>
      <c r="D17" s="173"/>
      <c r="E17" s="173"/>
    </row>
    <row r="18" spans="1:5" x14ac:dyDescent="0.25">
      <c r="A18" s="146">
        <v>11</v>
      </c>
      <c r="B18" s="173" t="s">
        <v>1406</v>
      </c>
      <c r="C18" s="173"/>
      <c r="D18" s="173"/>
      <c r="E18" s="173"/>
    </row>
    <row r="19" spans="1:5" x14ac:dyDescent="0.25">
      <c r="A19" s="146">
        <v>12</v>
      </c>
      <c r="B19" s="173" t="s">
        <v>1401</v>
      </c>
      <c r="C19" s="173"/>
      <c r="D19" s="173"/>
      <c r="E19" s="173"/>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82" orientation="landscape" r:id="rId1"/>
  <headerFooter>
    <oddHeader>&amp;CEN
Annex XXVII</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FFD17-31B0-4989-A7B3-8DB00F8CA8D9}">
  <sheetPr codeName="Sheet89"/>
  <dimension ref="A1:J8"/>
  <sheetViews>
    <sheetView showGridLines="0" zoomScaleNormal="100" workbookViewId="0">
      <selection activeCell="X9" sqref="X9"/>
    </sheetView>
    <sheetView workbookViewId="1">
      <selection sqref="A1:C1"/>
    </sheetView>
  </sheetViews>
  <sheetFormatPr defaultColWidth="11.42578125" defaultRowHeight="15" x14ac:dyDescent="0.25"/>
  <cols>
    <col min="1" max="1" width="10.5703125" style="91" customWidth="1"/>
    <col min="2" max="2" width="99.5703125" style="1" customWidth="1"/>
    <col min="3" max="3" width="41.5703125" style="1" customWidth="1"/>
    <col min="4" max="16384" width="11.42578125" style="1"/>
  </cols>
  <sheetData>
    <row r="1" spans="1:10" ht="21" customHeight="1" x14ac:dyDescent="0.25">
      <c r="A1" s="1176" t="s">
        <v>1134</v>
      </c>
      <c r="B1" s="1176"/>
      <c r="C1" s="1176"/>
      <c r="D1" s="214"/>
      <c r="E1" s="214"/>
      <c r="F1" s="214"/>
      <c r="G1" s="214"/>
      <c r="H1" s="214"/>
      <c r="I1" s="214"/>
      <c r="J1" s="214"/>
    </row>
    <row r="2" spans="1:10" ht="17.25" customHeight="1" x14ac:dyDescent="0.25">
      <c r="A2" s="411"/>
      <c r="C2" s="412" t="s">
        <v>1141</v>
      </c>
    </row>
    <row r="3" spans="1:10" ht="140.25" customHeight="1" x14ac:dyDescent="0.25">
      <c r="A3" s="413" t="s">
        <v>7</v>
      </c>
      <c r="B3" s="414" t="s">
        <v>1142</v>
      </c>
      <c r="C3" s="28"/>
    </row>
    <row r="4" spans="1:10" ht="123" customHeight="1" x14ac:dyDescent="0.25">
      <c r="A4" s="415" t="s">
        <v>8</v>
      </c>
      <c r="B4" s="416" t="s">
        <v>1143</v>
      </c>
      <c r="C4" s="28"/>
    </row>
    <row r="5" spans="1:10" ht="71.25" customHeight="1" x14ac:dyDescent="0.25">
      <c r="A5" s="413" t="s">
        <v>9</v>
      </c>
      <c r="B5" s="416" t="s">
        <v>1144</v>
      </c>
      <c r="C5" s="28"/>
    </row>
    <row r="7" spans="1:10" ht="42" customHeight="1" x14ac:dyDescent="0.25"/>
    <row r="8" spans="1:10" x14ac:dyDescent="0.25">
      <c r="B8" s="343"/>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&amp;CEN
Annex XXIX</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F530-34F9-4A06-8E53-550A2842AD4C}">
  <sheetPr codeName="Sheet90">
    <pageSetUpPr fitToPage="1"/>
  </sheetPr>
  <dimension ref="A1:G19"/>
  <sheetViews>
    <sheetView showGridLines="0" zoomScaleNormal="100" workbookViewId="0">
      <selection activeCell="X9" sqref="X9"/>
    </sheetView>
    <sheetView workbookViewId="1"/>
  </sheetViews>
  <sheetFormatPr defaultColWidth="11.42578125" defaultRowHeight="15" x14ac:dyDescent="0.25"/>
  <cols>
    <col min="1" max="1" width="6.7109375" style="1" customWidth="1"/>
    <col min="2" max="2" width="41.7109375" style="1" customWidth="1"/>
    <col min="3" max="3" width="22.7109375" style="1" customWidth="1"/>
    <col min="4" max="4" width="15.28515625" style="1" customWidth="1"/>
    <col min="5" max="5" width="11.42578125" style="1"/>
    <col min="6" max="6" width="50.85546875" style="1" customWidth="1"/>
    <col min="7" max="7" width="7.42578125" style="1" customWidth="1"/>
    <col min="8" max="8" width="42" style="1" customWidth="1"/>
    <col min="9" max="16384" width="11.42578125" style="1"/>
  </cols>
  <sheetData>
    <row r="1" spans="1:7" s="95" customFormat="1" ht="40.5" customHeight="1" x14ac:dyDescent="0.25">
      <c r="A1" s="417" t="s">
        <v>1135</v>
      </c>
      <c r="B1" s="417"/>
      <c r="C1" s="418"/>
      <c r="D1" s="418"/>
    </row>
    <row r="2" spans="1:7" x14ac:dyDescent="0.25">
      <c r="A2" s="94"/>
      <c r="B2" s="94"/>
      <c r="C2" s="419" t="s">
        <v>7</v>
      </c>
    </row>
    <row r="3" spans="1:7" ht="38.25" customHeight="1" x14ac:dyDescent="0.25">
      <c r="A3" s="420"/>
      <c r="B3" s="421"/>
      <c r="C3" s="422" t="s">
        <v>1145</v>
      </c>
    </row>
    <row r="4" spans="1:7" x14ac:dyDescent="0.25">
      <c r="A4" s="420"/>
      <c r="B4" s="423" t="s">
        <v>1146</v>
      </c>
      <c r="C4" s="424"/>
      <c r="G4" s="425"/>
    </row>
    <row r="5" spans="1:7" ht="15.75" customHeight="1" x14ac:dyDescent="0.25">
      <c r="A5" s="426">
        <v>1</v>
      </c>
      <c r="B5" s="427" t="s">
        <v>1147</v>
      </c>
      <c r="C5" s="677">
        <v>0</v>
      </c>
      <c r="G5" s="425"/>
    </row>
    <row r="6" spans="1:7" x14ac:dyDescent="0.25">
      <c r="A6" s="426">
        <v>2</v>
      </c>
      <c r="B6" s="427" t="s">
        <v>1148</v>
      </c>
      <c r="C6" s="677">
        <v>1404649.98</v>
      </c>
      <c r="G6" s="425"/>
    </row>
    <row r="7" spans="1:7" x14ac:dyDescent="0.25">
      <c r="A7" s="426">
        <v>3</v>
      </c>
      <c r="B7" s="427" t="s">
        <v>1149</v>
      </c>
      <c r="C7" s="677">
        <v>3393334.5589999999</v>
      </c>
      <c r="G7" s="425"/>
    </row>
    <row r="8" spans="1:7" x14ac:dyDescent="0.25">
      <c r="A8" s="426">
        <v>4</v>
      </c>
      <c r="B8" s="427" t="s">
        <v>1150</v>
      </c>
      <c r="C8" s="677">
        <v>0</v>
      </c>
    </row>
    <row r="9" spans="1:7" x14ac:dyDescent="0.25">
      <c r="A9" s="426"/>
      <c r="B9" s="428" t="s">
        <v>1151</v>
      </c>
      <c r="C9" s="424"/>
    </row>
    <row r="10" spans="1:7" x14ac:dyDescent="0.25">
      <c r="A10" s="426">
        <v>5</v>
      </c>
      <c r="B10" s="429" t="s">
        <v>1152</v>
      </c>
      <c r="C10" s="677">
        <v>0</v>
      </c>
    </row>
    <row r="11" spans="1:7" x14ac:dyDescent="0.25">
      <c r="A11" s="426">
        <v>6</v>
      </c>
      <c r="B11" s="429" t="s">
        <v>1153</v>
      </c>
      <c r="C11" s="677">
        <v>0</v>
      </c>
    </row>
    <row r="12" spans="1:7" x14ac:dyDescent="0.25">
      <c r="A12" s="426">
        <v>7</v>
      </c>
      <c r="B12" s="429" t="s">
        <v>1154</v>
      </c>
      <c r="C12" s="677">
        <v>0</v>
      </c>
    </row>
    <row r="13" spans="1:7" x14ac:dyDescent="0.25">
      <c r="A13" s="426">
        <v>8</v>
      </c>
      <c r="B13" s="421" t="s">
        <v>1155</v>
      </c>
      <c r="C13" s="677">
        <v>0</v>
      </c>
    </row>
    <row r="14" spans="1:7" x14ac:dyDescent="0.25">
      <c r="A14" s="426">
        <v>9</v>
      </c>
      <c r="B14" s="428" t="s">
        <v>45</v>
      </c>
      <c r="C14" s="677">
        <v>4797984.5389999999</v>
      </c>
    </row>
    <row r="18" ht="50.25" customHeight="1" x14ac:dyDescent="0.25"/>
    <row r="19" ht="50.25" customHeight="1" x14ac:dyDescent="0.25"/>
  </sheetData>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5F697-1239-4417-8EEF-8701C1B61245}">
  <sheetPr codeName="Sheet91"/>
  <dimension ref="A1:G50"/>
  <sheetViews>
    <sheetView showGridLines="0" zoomScale="130" zoomScaleNormal="130" workbookViewId="0">
      <selection activeCell="X9" sqref="X9"/>
    </sheetView>
    <sheetView workbookViewId="1"/>
  </sheetViews>
  <sheetFormatPr defaultColWidth="11.42578125" defaultRowHeight="15" x14ac:dyDescent="0.25"/>
  <cols>
    <col min="1" max="1" width="11.42578125" style="67" customWidth="1"/>
    <col min="2" max="2" width="94.42578125" style="1" customWidth="1"/>
    <col min="3" max="3" width="27.28515625" style="1" customWidth="1"/>
    <col min="4" max="16384" width="11.42578125" style="1"/>
  </cols>
  <sheetData>
    <row r="1" spans="1:3" ht="22.5" customHeight="1" x14ac:dyDescent="0.25">
      <c r="A1" s="430" t="s">
        <v>1136</v>
      </c>
    </row>
    <row r="2" spans="1:3" ht="39.75" customHeight="1" x14ac:dyDescent="0.25">
      <c r="B2" s="399"/>
      <c r="C2" s="431" t="s">
        <v>1141</v>
      </c>
    </row>
    <row r="3" spans="1:3" ht="78.75" customHeight="1" x14ac:dyDescent="0.25">
      <c r="A3" s="432" t="s">
        <v>1156</v>
      </c>
      <c r="B3" s="433" t="s">
        <v>1157</v>
      </c>
      <c r="C3" s="434"/>
    </row>
    <row r="4" spans="1:3" ht="114.75" x14ac:dyDescent="0.25">
      <c r="A4" s="435" t="s">
        <v>1158</v>
      </c>
      <c r="B4" s="436" t="s">
        <v>1159</v>
      </c>
      <c r="C4" s="434"/>
    </row>
    <row r="5" spans="1:3" ht="36" customHeight="1" x14ac:dyDescent="0.25">
      <c r="A5" s="1177" t="s">
        <v>1160</v>
      </c>
      <c r="B5" s="1178"/>
      <c r="C5" s="28"/>
    </row>
    <row r="6" spans="1:3" ht="65.25" customHeight="1" x14ac:dyDescent="0.25">
      <c r="A6" s="437" t="s">
        <v>1161</v>
      </c>
      <c r="B6" s="438" t="s">
        <v>1162</v>
      </c>
      <c r="C6" s="28"/>
    </row>
    <row r="7" spans="1:3" ht="94.5" customHeight="1" x14ac:dyDescent="0.25">
      <c r="A7" s="437" t="s">
        <v>127</v>
      </c>
      <c r="B7" s="439" t="s">
        <v>1163</v>
      </c>
      <c r="C7" s="28"/>
    </row>
    <row r="8" spans="1:3" ht="38.25" x14ac:dyDescent="0.25">
      <c r="A8" s="440"/>
      <c r="B8" s="441" t="s">
        <v>1164</v>
      </c>
      <c r="C8" s="442"/>
    </row>
    <row r="9" spans="1:3" ht="24" customHeight="1" x14ac:dyDescent="0.25">
      <c r="A9" s="443" t="s">
        <v>130</v>
      </c>
      <c r="B9" s="444" t="s">
        <v>1165</v>
      </c>
      <c r="C9" s="445"/>
    </row>
    <row r="10" spans="1:3" ht="39.75" customHeight="1" x14ac:dyDescent="0.25">
      <c r="A10" s="443" t="s">
        <v>1166</v>
      </c>
      <c r="B10" s="444" t="s">
        <v>1167</v>
      </c>
      <c r="C10" s="445"/>
    </row>
    <row r="11" spans="1:3" ht="15" customHeight="1" x14ac:dyDescent="0.25">
      <c r="A11" s="443" t="s">
        <v>1168</v>
      </c>
      <c r="B11" s="444" t="s">
        <v>1169</v>
      </c>
      <c r="C11" s="445"/>
    </row>
    <row r="12" spans="1:3" ht="15" customHeight="1" x14ac:dyDescent="0.25">
      <c r="A12" s="446" t="s">
        <v>1170</v>
      </c>
      <c r="B12" s="444" t="s">
        <v>1171</v>
      </c>
      <c r="C12" s="445"/>
    </row>
    <row r="13" spans="1:3" ht="27" customHeight="1" x14ac:dyDescent="0.25">
      <c r="A13" s="446" t="s">
        <v>1172</v>
      </c>
      <c r="B13" s="444" t="s">
        <v>1173</v>
      </c>
      <c r="C13" s="445"/>
    </row>
    <row r="14" spans="1:3" ht="29.25" customHeight="1" x14ac:dyDescent="0.25">
      <c r="A14" s="446" t="s">
        <v>1174</v>
      </c>
      <c r="B14" s="444" t="s">
        <v>1175</v>
      </c>
      <c r="C14" s="445"/>
    </row>
    <row r="15" spans="1:3" ht="51" customHeight="1" x14ac:dyDescent="0.25">
      <c r="A15" s="446" t="s">
        <v>1176</v>
      </c>
      <c r="B15" s="444" t="s">
        <v>1177</v>
      </c>
      <c r="C15" s="445"/>
    </row>
    <row r="16" spans="1:3" ht="25.5" customHeight="1" x14ac:dyDescent="0.25">
      <c r="A16" s="446" t="s">
        <v>1178</v>
      </c>
      <c r="B16" s="444" t="s">
        <v>1179</v>
      </c>
      <c r="C16" s="445"/>
    </row>
    <row r="17" spans="1:3" ht="46.5" customHeight="1" x14ac:dyDescent="0.25">
      <c r="A17" s="446" t="s">
        <v>1180</v>
      </c>
      <c r="B17" s="444" t="s">
        <v>1181</v>
      </c>
      <c r="C17" s="445"/>
    </row>
    <row r="18" spans="1:3" ht="15" customHeight="1" x14ac:dyDescent="0.25">
      <c r="A18" s="443" t="s">
        <v>1182</v>
      </c>
      <c r="B18" s="444" t="s">
        <v>1183</v>
      </c>
      <c r="C18" s="445"/>
    </row>
    <row r="19" spans="1:3" ht="60" customHeight="1" x14ac:dyDescent="0.25">
      <c r="A19" s="446" t="s">
        <v>1170</v>
      </c>
      <c r="B19" s="444" t="s">
        <v>1184</v>
      </c>
      <c r="C19" s="445"/>
    </row>
    <row r="20" spans="1:3" ht="15" customHeight="1" x14ac:dyDescent="0.25">
      <c r="A20" s="446" t="s">
        <v>1172</v>
      </c>
      <c r="B20" s="444" t="s">
        <v>1185</v>
      </c>
      <c r="C20" s="445"/>
    </row>
    <row r="21" spans="1:3" ht="24" customHeight="1" x14ac:dyDescent="0.25">
      <c r="A21" s="447" t="s">
        <v>1174</v>
      </c>
      <c r="B21" s="448" t="s">
        <v>1186</v>
      </c>
      <c r="C21" s="389"/>
    </row>
    <row r="22" spans="1:3" ht="57.75" customHeight="1" x14ac:dyDescent="0.25">
      <c r="A22" s="437" t="s">
        <v>1187</v>
      </c>
      <c r="B22" s="449" t="s">
        <v>1188</v>
      </c>
      <c r="C22" s="28"/>
    </row>
    <row r="23" spans="1:3" ht="58.5" customHeight="1" x14ac:dyDescent="0.25">
      <c r="A23" s="437" t="s">
        <v>1189</v>
      </c>
      <c r="B23" s="450" t="s">
        <v>1190</v>
      </c>
      <c r="C23" s="28"/>
    </row>
    <row r="24" spans="1:3" ht="37.5" customHeight="1" x14ac:dyDescent="0.25">
      <c r="A24" s="1177" t="s">
        <v>1191</v>
      </c>
      <c r="B24" s="1179"/>
      <c r="C24" s="28"/>
    </row>
    <row r="25" spans="1:3" ht="53.25" customHeight="1" x14ac:dyDescent="0.25">
      <c r="A25" s="437" t="s">
        <v>1161</v>
      </c>
      <c r="B25" s="438" t="s">
        <v>1192</v>
      </c>
      <c r="C25" s="28"/>
    </row>
    <row r="26" spans="1:3" ht="88.5" customHeight="1" x14ac:dyDescent="0.25">
      <c r="A26" s="437" t="s">
        <v>127</v>
      </c>
      <c r="B26" s="438" t="s">
        <v>1193</v>
      </c>
      <c r="C26" s="28"/>
    </row>
    <row r="27" spans="1:3" ht="36" customHeight="1" x14ac:dyDescent="0.25">
      <c r="A27" s="440" t="s">
        <v>130</v>
      </c>
      <c r="B27" s="451" t="s">
        <v>1194</v>
      </c>
      <c r="C27" s="442"/>
    </row>
    <row r="28" spans="1:3" ht="29.25" customHeight="1" x14ac:dyDescent="0.25">
      <c r="A28" s="446" t="s">
        <v>1170</v>
      </c>
      <c r="B28" s="452" t="s">
        <v>1195</v>
      </c>
      <c r="C28" s="445"/>
    </row>
    <row r="29" spans="1:3" ht="15" customHeight="1" x14ac:dyDescent="0.25">
      <c r="A29" s="446" t="s">
        <v>1172</v>
      </c>
      <c r="B29" s="452" t="s">
        <v>1196</v>
      </c>
      <c r="C29" s="445"/>
    </row>
    <row r="30" spans="1:3" ht="15" customHeight="1" x14ac:dyDescent="0.25">
      <c r="A30" s="446" t="s">
        <v>1174</v>
      </c>
      <c r="B30" s="452" t="s">
        <v>1197</v>
      </c>
      <c r="C30" s="445"/>
    </row>
    <row r="31" spans="1:3" ht="15" customHeight="1" x14ac:dyDescent="0.25">
      <c r="A31" s="437" t="s">
        <v>1166</v>
      </c>
      <c r="B31" s="449" t="s">
        <v>1198</v>
      </c>
      <c r="C31" s="28"/>
    </row>
    <row r="32" spans="1:3" ht="30" customHeight="1" x14ac:dyDescent="0.25">
      <c r="A32" s="437" t="s">
        <v>1168</v>
      </c>
      <c r="B32" s="449" t="s">
        <v>1199</v>
      </c>
      <c r="C32" s="28"/>
    </row>
    <row r="33" spans="1:7" ht="26.25" customHeight="1" x14ac:dyDescent="0.25">
      <c r="A33" s="437" t="s">
        <v>1182</v>
      </c>
      <c r="B33" s="449" t="s">
        <v>1200</v>
      </c>
      <c r="C33" s="28"/>
    </row>
    <row r="34" spans="1:7" ht="51.75" customHeight="1" x14ac:dyDescent="0.25">
      <c r="A34" s="437" t="s">
        <v>1187</v>
      </c>
      <c r="B34" s="450" t="s">
        <v>1201</v>
      </c>
      <c r="C34" s="28"/>
    </row>
    <row r="35" spans="1:7" ht="48.75" customHeight="1" x14ac:dyDescent="0.25">
      <c r="A35" s="437" t="s">
        <v>1189</v>
      </c>
      <c r="B35" s="450" t="s">
        <v>1202</v>
      </c>
      <c r="C35" s="28"/>
    </row>
    <row r="36" spans="1:7" ht="36.75" customHeight="1" x14ac:dyDescent="0.25">
      <c r="A36" s="1177" t="s">
        <v>1203</v>
      </c>
      <c r="B36" s="1179"/>
      <c r="C36" s="28"/>
    </row>
    <row r="37" spans="1:7" ht="49.5" customHeight="1" x14ac:dyDescent="0.25">
      <c r="A37" s="437" t="s">
        <v>1161</v>
      </c>
      <c r="B37" s="438" t="s">
        <v>1204</v>
      </c>
      <c r="C37" s="28"/>
    </row>
    <row r="38" spans="1:7" ht="76.5" customHeight="1" x14ac:dyDescent="0.25">
      <c r="A38" s="437" t="s">
        <v>127</v>
      </c>
      <c r="B38" s="438" t="s">
        <v>1205</v>
      </c>
      <c r="C38" s="28"/>
    </row>
    <row r="39" spans="1:7" ht="35.25" customHeight="1" x14ac:dyDescent="0.25">
      <c r="A39" s="440" t="s">
        <v>130</v>
      </c>
      <c r="B39" s="453" t="s">
        <v>1206</v>
      </c>
      <c r="C39" s="442"/>
      <c r="G39" s="454"/>
    </row>
    <row r="40" spans="1:7" ht="68.25" customHeight="1" x14ac:dyDescent="0.25">
      <c r="A40" s="446" t="s">
        <v>1170</v>
      </c>
      <c r="B40" s="444" t="s">
        <v>1207</v>
      </c>
      <c r="C40" s="445"/>
    </row>
    <row r="41" spans="1:7" ht="33.75" customHeight="1" x14ac:dyDescent="0.25">
      <c r="A41" s="446" t="s">
        <v>1172</v>
      </c>
      <c r="B41" s="444" t="s">
        <v>1208</v>
      </c>
      <c r="C41" s="445"/>
    </row>
    <row r="42" spans="1:7" ht="60" customHeight="1" x14ac:dyDescent="0.25">
      <c r="A42" s="446" t="s">
        <v>1174</v>
      </c>
      <c r="B42" s="444" t="s">
        <v>1209</v>
      </c>
      <c r="C42" s="389"/>
    </row>
    <row r="43" spans="1:7" ht="15" customHeight="1" x14ac:dyDescent="0.25">
      <c r="A43" s="437" t="s">
        <v>1166</v>
      </c>
      <c r="B43" s="438" t="s">
        <v>1210</v>
      </c>
      <c r="C43" s="28"/>
    </row>
    <row r="44" spans="1:7" ht="32.25" customHeight="1" x14ac:dyDescent="0.25">
      <c r="A44" s="437" t="s">
        <v>1168</v>
      </c>
      <c r="B44" s="438" t="s">
        <v>1211</v>
      </c>
      <c r="C44" s="28"/>
    </row>
    <row r="45" spans="1:7" ht="15" customHeight="1" x14ac:dyDescent="0.25">
      <c r="A45" s="437" t="s">
        <v>1182</v>
      </c>
      <c r="B45" s="438" t="s">
        <v>1200</v>
      </c>
      <c r="C45" s="28"/>
    </row>
    <row r="46" spans="1:7" ht="72" customHeight="1" x14ac:dyDescent="0.25">
      <c r="A46" s="437" t="s">
        <v>1187</v>
      </c>
      <c r="B46" s="450" t="s">
        <v>1212</v>
      </c>
      <c r="C46" s="28"/>
    </row>
    <row r="47" spans="1:7" ht="64.5" customHeight="1" x14ac:dyDescent="0.25">
      <c r="A47" s="437" t="s">
        <v>1189</v>
      </c>
      <c r="B47" s="450" t="s">
        <v>1213</v>
      </c>
      <c r="C47" s="28"/>
    </row>
    <row r="48" spans="1:7" ht="95.25" customHeight="1" x14ac:dyDescent="0.25">
      <c r="A48" s="437" t="s">
        <v>1170</v>
      </c>
      <c r="B48" s="450" t="s">
        <v>1214</v>
      </c>
      <c r="C48" s="28"/>
    </row>
    <row r="49" spans="1:2" x14ac:dyDescent="0.25">
      <c r="A49" s="455"/>
      <c r="B49" s="399"/>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&amp;CEN 
Annex XXIX</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EFDB6-2554-4EDE-BD4A-F327AB0953F9}">
  <sheetPr codeName="Sheet92">
    <pageSetUpPr fitToPage="1"/>
  </sheetPr>
  <dimension ref="A1:D19"/>
  <sheetViews>
    <sheetView showGridLines="0" zoomScaleNormal="100" workbookViewId="0">
      <selection activeCell="X9" sqref="X9"/>
    </sheetView>
    <sheetView workbookViewId="1"/>
  </sheetViews>
  <sheetFormatPr defaultColWidth="11.42578125" defaultRowHeight="15" x14ac:dyDescent="0.25"/>
  <cols>
    <col min="1" max="1" width="5.5703125" style="67" customWidth="1"/>
    <col min="2" max="2" width="65" style="1" customWidth="1"/>
    <col min="3" max="3" width="12.42578125" style="1" customWidth="1"/>
    <col min="4" max="4" width="14.7109375" style="1" customWidth="1"/>
    <col min="5" max="16384" width="11.42578125" style="1"/>
  </cols>
  <sheetData>
    <row r="1" spans="1:4" ht="26.25" customHeight="1" x14ac:dyDescent="0.25">
      <c r="A1" s="417" t="s">
        <v>1137</v>
      </c>
    </row>
    <row r="3" spans="1:4" x14ac:dyDescent="0.25">
      <c r="A3" s="1180"/>
      <c r="B3" s="1181"/>
      <c r="C3" s="456" t="s">
        <v>7</v>
      </c>
      <c r="D3" s="456" t="s">
        <v>8</v>
      </c>
    </row>
    <row r="4" spans="1:4" ht="27.75" customHeight="1" x14ac:dyDescent="0.25">
      <c r="A4" s="1182"/>
      <c r="B4" s="1183"/>
      <c r="C4" s="456" t="s">
        <v>1145</v>
      </c>
      <c r="D4" s="456" t="s">
        <v>1215</v>
      </c>
    </row>
    <row r="5" spans="1:4" ht="21.75" customHeight="1" x14ac:dyDescent="0.25">
      <c r="A5" s="457">
        <v>1</v>
      </c>
      <c r="B5" s="458" t="s">
        <v>1216</v>
      </c>
      <c r="C5" s="459"/>
      <c r="D5" s="459"/>
    </row>
    <row r="6" spans="1:4" ht="27" customHeight="1" x14ac:dyDescent="0.25">
      <c r="A6" s="456" t="s">
        <v>117</v>
      </c>
      <c r="B6" s="459" t="s">
        <v>1217</v>
      </c>
      <c r="C6" s="460"/>
      <c r="D6" s="459"/>
    </row>
    <row r="7" spans="1:4" ht="42.75" customHeight="1" x14ac:dyDescent="0.25">
      <c r="A7" s="456" t="s">
        <v>118</v>
      </c>
      <c r="B7" s="461" t="s">
        <v>1218</v>
      </c>
      <c r="C7" s="460"/>
      <c r="D7" s="459"/>
    </row>
    <row r="8" spans="1:4" ht="21" customHeight="1" x14ac:dyDescent="0.25">
      <c r="A8" s="457">
        <v>2</v>
      </c>
      <c r="B8" s="458" t="s">
        <v>1219</v>
      </c>
      <c r="C8" s="459"/>
      <c r="D8" s="459"/>
    </row>
    <row r="9" spans="1:4" ht="32.25" customHeight="1" x14ac:dyDescent="0.25">
      <c r="A9" s="456" t="s">
        <v>117</v>
      </c>
      <c r="B9" s="459" t="s">
        <v>1220</v>
      </c>
      <c r="C9" s="460"/>
      <c r="D9" s="459"/>
    </row>
    <row r="10" spans="1:4" ht="48.75" customHeight="1" x14ac:dyDescent="0.25">
      <c r="A10" s="456" t="s">
        <v>118</v>
      </c>
      <c r="B10" s="461" t="s">
        <v>1221</v>
      </c>
      <c r="C10" s="460"/>
      <c r="D10" s="459"/>
    </row>
    <row r="11" spans="1:4" ht="22.5" customHeight="1" x14ac:dyDescent="0.25">
      <c r="A11" s="457">
        <v>3</v>
      </c>
      <c r="B11" s="458" t="s">
        <v>1222</v>
      </c>
      <c r="C11" s="459"/>
      <c r="D11" s="459"/>
    </row>
    <row r="12" spans="1:4" ht="53.25" customHeight="1" x14ac:dyDescent="0.25">
      <c r="A12" s="456" t="s">
        <v>117</v>
      </c>
      <c r="B12" s="461" t="s">
        <v>1223</v>
      </c>
      <c r="C12" s="460"/>
      <c r="D12" s="459"/>
    </row>
    <row r="13" spans="1:4" ht="24" customHeight="1" x14ac:dyDescent="0.25">
      <c r="A13" s="456" t="s">
        <v>118</v>
      </c>
      <c r="B13" s="459" t="s">
        <v>1224</v>
      </c>
      <c r="C13" s="460"/>
      <c r="D13" s="459"/>
    </row>
    <row r="14" spans="1:4" ht="26.25" customHeight="1" x14ac:dyDescent="0.25">
      <c r="A14" s="457">
        <v>4</v>
      </c>
      <c r="B14" s="459" t="s">
        <v>1225</v>
      </c>
      <c r="C14" s="459"/>
      <c r="D14" s="459"/>
    </row>
    <row r="15" spans="1:4" ht="39.75" customHeight="1" x14ac:dyDescent="0.25">
      <c r="A15" s="456" t="s">
        <v>117</v>
      </c>
      <c r="B15" s="461" t="s">
        <v>1226</v>
      </c>
      <c r="C15" s="460"/>
      <c r="D15" s="459"/>
    </row>
    <row r="16" spans="1:4" ht="31.5" customHeight="1" x14ac:dyDescent="0.25">
      <c r="A16" s="456" t="s">
        <v>118</v>
      </c>
      <c r="B16" s="461" t="s">
        <v>1227</v>
      </c>
      <c r="C16" s="460"/>
      <c r="D16" s="459"/>
    </row>
    <row r="17" spans="1:4" ht="52.5" customHeight="1" x14ac:dyDescent="0.25">
      <c r="A17" s="456" t="s">
        <v>148</v>
      </c>
      <c r="B17" s="462" t="s">
        <v>1228</v>
      </c>
      <c r="C17" s="460"/>
      <c r="D17" s="459"/>
    </row>
    <row r="18" spans="1:4" x14ac:dyDescent="0.25">
      <c r="A18" s="457">
        <v>5</v>
      </c>
      <c r="B18" s="459" t="s">
        <v>1229</v>
      </c>
      <c r="C18" s="459"/>
      <c r="D18" s="459"/>
    </row>
    <row r="19" spans="1:4" x14ac:dyDescent="0.25">
      <c r="A19" s="457">
        <v>6</v>
      </c>
      <c r="B19" s="458" t="s">
        <v>45</v>
      </c>
      <c r="C19" s="459"/>
      <c r="D19" s="459"/>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&amp;CEN
Annex XXIX</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DE6DE-EC28-458A-B8FD-A956EF6F53F9}">
  <sheetPr codeName="Sheet93">
    <pageSetUpPr fitToPage="1"/>
  </sheetPr>
  <dimension ref="A1:I17"/>
  <sheetViews>
    <sheetView showGridLines="0" zoomScaleNormal="100" workbookViewId="0">
      <selection activeCell="X9" sqref="X9"/>
    </sheetView>
    <sheetView workbookViewId="1"/>
  </sheetViews>
  <sheetFormatPr defaultColWidth="11.42578125" defaultRowHeight="15" x14ac:dyDescent="0.25"/>
  <cols>
    <col min="1" max="1" width="3.5703125" style="1" customWidth="1"/>
    <col min="2" max="2" width="50.140625" style="1" customWidth="1"/>
    <col min="3" max="5" width="11.42578125" style="1"/>
    <col min="6" max="6" width="15.28515625" style="1" customWidth="1"/>
    <col min="7" max="16384" width="11.42578125" style="1"/>
  </cols>
  <sheetData>
    <row r="1" spans="1:9" ht="15.75" customHeight="1" x14ac:dyDescent="0.25">
      <c r="A1" s="417" t="s">
        <v>1230</v>
      </c>
      <c r="C1" s="463"/>
      <c r="D1" s="463"/>
      <c r="E1" s="463"/>
      <c r="F1" s="463"/>
    </row>
    <row r="2" spans="1:9" ht="15.75" customHeight="1" x14ac:dyDescent="0.25">
      <c r="A2" s="463"/>
      <c r="B2" s="463"/>
      <c r="C2" s="463"/>
      <c r="D2" s="463"/>
      <c r="E2" s="463"/>
      <c r="F2" s="463"/>
    </row>
    <row r="4" spans="1:9" x14ac:dyDescent="0.25">
      <c r="A4" s="1184"/>
      <c r="B4" s="1185"/>
      <c r="C4" s="464" t="s">
        <v>7</v>
      </c>
      <c r="D4" s="464" t="s">
        <v>8</v>
      </c>
      <c r="E4" s="464" t="s">
        <v>9</v>
      </c>
      <c r="F4" s="464" t="s">
        <v>46</v>
      </c>
      <c r="G4" s="456" t="s">
        <v>47</v>
      </c>
      <c r="H4" s="464" t="s">
        <v>156</v>
      </c>
      <c r="I4" s="464" t="s">
        <v>157</v>
      </c>
    </row>
    <row r="5" spans="1:9" ht="51" x14ac:dyDescent="0.25">
      <c r="A5" s="1186"/>
      <c r="B5" s="1187"/>
      <c r="C5" s="464" t="s">
        <v>1231</v>
      </c>
      <c r="D5" s="464" t="s">
        <v>1232</v>
      </c>
      <c r="E5" s="464" t="s">
        <v>1233</v>
      </c>
      <c r="F5" s="464" t="s">
        <v>1234</v>
      </c>
      <c r="G5" s="456" t="s">
        <v>1235</v>
      </c>
      <c r="H5" s="464" t="s">
        <v>1236</v>
      </c>
      <c r="I5" s="464" t="s">
        <v>6</v>
      </c>
    </row>
    <row r="6" spans="1:9" x14ac:dyDescent="0.25">
      <c r="A6" s="465">
        <v>1</v>
      </c>
      <c r="B6" s="428" t="s">
        <v>1237</v>
      </c>
      <c r="C6" s="74"/>
      <c r="D6" s="74"/>
      <c r="E6" s="74"/>
      <c r="F6" s="74"/>
      <c r="G6" s="459"/>
      <c r="H6" s="74"/>
      <c r="I6" s="74"/>
    </row>
    <row r="7" spans="1:9" ht="23.25" customHeight="1" x14ac:dyDescent="0.25">
      <c r="A7" s="466" t="s">
        <v>1238</v>
      </c>
      <c r="B7" s="467" t="s">
        <v>1239</v>
      </c>
      <c r="C7" s="467"/>
      <c r="D7" s="467"/>
      <c r="E7" s="467"/>
      <c r="F7" s="467"/>
      <c r="G7" s="459"/>
      <c r="H7" s="467"/>
      <c r="I7" s="467"/>
    </row>
    <row r="8" spans="1:9" x14ac:dyDescent="0.25">
      <c r="A8" s="466" t="s">
        <v>1240</v>
      </c>
      <c r="B8" s="467" t="s">
        <v>1241</v>
      </c>
      <c r="C8" s="467"/>
      <c r="D8" s="467"/>
      <c r="E8" s="467"/>
      <c r="F8" s="467"/>
      <c r="G8" s="459"/>
      <c r="H8" s="467"/>
      <c r="I8" s="467"/>
    </row>
    <row r="9" spans="1:9" x14ac:dyDescent="0.25">
      <c r="A9" s="74">
        <v>2</v>
      </c>
      <c r="B9" s="74" t="s">
        <v>1242</v>
      </c>
      <c r="C9" s="74"/>
      <c r="D9" s="74"/>
      <c r="E9" s="74"/>
      <c r="F9" s="74"/>
      <c r="G9" s="459"/>
      <c r="H9" s="74"/>
      <c r="I9" s="74"/>
    </row>
    <row r="10" spans="1:9" x14ac:dyDescent="0.25">
      <c r="A10" s="74">
        <v>3</v>
      </c>
      <c r="B10" s="74" t="s">
        <v>1243</v>
      </c>
      <c r="C10" s="74"/>
      <c r="D10" s="74"/>
      <c r="E10" s="74"/>
      <c r="F10" s="74"/>
      <c r="G10" s="459"/>
      <c r="H10" s="74"/>
      <c r="I10" s="74"/>
    </row>
    <row r="11" spans="1:9" x14ac:dyDescent="0.25">
      <c r="A11" s="74">
        <v>4</v>
      </c>
      <c r="B11" s="74" t="s">
        <v>1244</v>
      </c>
      <c r="C11" s="74"/>
      <c r="D11" s="74"/>
      <c r="E11" s="74"/>
      <c r="F11" s="74"/>
      <c r="G11" s="459"/>
      <c r="H11" s="74"/>
      <c r="I11" s="74"/>
    </row>
    <row r="12" spans="1:9" x14ac:dyDescent="0.25">
      <c r="A12" s="75">
        <v>5</v>
      </c>
      <c r="B12" s="75" t="s">
        <v>1245</v>
      </c>
      <c r="C12" s="75"/>
      <c r="D12" s="75"/>
      <c r="E12" s="75"/>
      <c r="F12" s="75"/>
      <c r="G12" s="459"/>
      <c r="H12" s="75"/>
      <c r="I12" s="74"/>
    </row>
    <row r="13" spans="1:9" x14ac:dyDescent="0.25">
      <c r="A13" s="74">
        <v>6</v>
      </c>
      <c r="B13" s="74" t="s">
        <v>1246</v>
      </c>
      <c r="C13" s="74"/>
      <c r="D13" s="74"/>
      <c r="E13" s="74"/>
      <c r="F13" s="74"/>
      <c r="G13" s="459"/>
      <c r="H13" s="74"/>
      <c r="I13" s="74"/>
    </row>
    <row r="14" spans="1:9" x14ac:dyDescent="0.25">
      <c r="A14" s="74">
        <v>7</v>
      </c>
      <c r="B14" s="74" t="s">
        <v>1229</v>
      </c>
      <c r="C14" s="74"/>
      <c r="D14" s="74"/>
      <c r="E14" s="74"/>
      <c r="F14" s="74"/>
      <c r="G14" s="459"/>
      <c r="H14" s="74"/>
      <c r="I14" s="74"/>
    </row>
    <row r="15" spans="1:9" ht="25.5" x14ac:dyDescent="0.25">
      <c r="A15" s="466" t="s">
        <v>1247</v>
      </c>
      <c r="B15" s="467" t="s">
        <v>1248</v>
      </c>
      <c r="C15" s="74"/>
      <c r="D15" s="74"/>
      <c r="E15" s="74"/>
      <c r="F15" s="74"/>
      <c r="G15" s="459"/>
      <c r="H15" s="74"/>
      <c r="I15" s="74"/>
    </row>
    <row r="16" spans="1:9" x14ac:dyDescent="0.25">
      <c r="A16" s="466" t="s">
        <v>1249</v>
      </c>
      <c r="B16" s="467" t="s">
        <v>1239</v>
      </c>
      <c r="C16" s="74"/>
      <c r="D16" s="74"/>
      <c r="E16" s="74"/>
      <c r="F16" s="74"/>
      <c r="G16" s="459"/>
      <c r="H16" s="74"/>
      <c r="I16" s="74"/>
    </row>
    <row r="17" spans="1:9" x14ac:dyDescent="0.25">
      <c r="A17" s="465">
        <v>8</v>
      </c>
      <c r="B17" s="428" t="s">
        <v>1250</v>
      </c>
      <c r="C17" s="74"/>
      <c r="D17" s="74"/>
      <c r="E17" s="74"/>
      <c r="F17" s="74"/>
      <c r="G17" s="459"/>
      <c r="H17" s="74"/>
      <c r="I17" s="74"/>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8B0E7-A083-4664-AD32-A7B6189FB080}">
  <sheetPr codeName="Sheet94">
    <pageSetUpPr fitToPage="1"/>
  </sheetPr>
  <dimension ref="A1:C23"/>
  <sheetViews>
    <sheetView showGridLines="0" zoomScaleNormal="100" workbookViewId="0">
      <selection activeCell="X9" sqref="X9"/>
    </sheetView>
    <sheetView workbookViewId="1"/>
  </sheetViews>
  <sheetFormatPr defaultColWidth="11.42578125" defaultRowHeight="15" x14ac:dyDescent="0.25"/>
  <cols>
    <col min="1" max="1" width="6.85546875" style="91" customWidth="1"/>
    <col min="2" max="2" width="51.5703125" style="1" customWidth="1"/>
    <col min="3" max="3" width="21.7109375" style="1" customWidth="1"/>
    <col min="4" max="16384" width="11.42578125" style="1"/>
  </cols>
  <sheetData>
    <row r="1" spans="1:3" ht="18" x14ac:dyDescent="0.25">
      <c r="A1" s="342" t="s">
        <v>1139</v>
      </c>
    </row>
    <row r="3" spans="1:3" x14ac:dyDescent="0.25">
      <c r="A3" s="1186"/>
      <c r="B3" s="1187"/>
      <c r="C3" s="464" t="s">
        <v>7</v>
      </c>
    </row>
    <row r="4" spans="1:3" x14ac:dyDescent="0.25">
      <c r="A4" s="1188" t="s">
        <v>1251</v>
      </c>
      <c r="B4" s="1188"/>
      <c r="C4" s="1188"/>
    </row>
    <row r="5" spans="1:3" x14ac:dyDescent="0.25">
      <c r="A5" s="464">
        <v>1</v>
      </c>
      <c r="B5" s="74" t="s">
        <v>1252</v>
      </c>
      <c r="C5" s="74"/>
    </row>
    <row r="6" spans="1:3" x14ac:dyDescent="0.25">
      <c r="A6" s="464">
        <v>2</v>
      </c>
      <c r="B6" s="74" t="s">
        <v>1253</v>
      </c>
      <c r="C6" s="74"/>
    </row>
    <row r="7" spans="1:3" x14ac:dyDescent="0.25">
      <c r="A7" s="464">
        <v>3</v>
      </c>
      <c r="B7" s="74" t="s">
        <v>1254</v>
      </c>
      <c r="C7" s="74"/>
    </row>
    <row r="8" spans="1:3" x14ac:dyDescent="0.25">
      <c r="A8" s="464">
        <v>4</v>
      </c>
      <c r="B8" s="74" t="s">
        <v>1255</v>
      </c>
      <c r="C8" s="74"/>
    </row>
    <row r="9" spans="1:3" x14ac:dyDescent="0.25">
      <c r="A9" s="1188" t="s">
        <v>1256</v>
      </c>
      <c r="B9" s="1188"/>
      <c r="C9" s="1188"/>
    </row>
    <row r="10" spans="1:3" x14ac:dyDescent="0.25">
      <c r="A10" s="464">
        <v>5</v>
      </c>
      <c r="B10" s="74" t="s">
        <v>1252</v>
      </c>
      <c r="C10" s="74"/>
    </row>
    <row r="11" spans="1:3" x14ac:dyDescent="0.25">
      <c r="A11" s="464">
        <v>6</v>
      </c>
      <c r="B11" s="74" t="s">
        <v>1253</v>
      </c>
      <c r="C11" s="74"/>
    </row>
    <row r="12" spans="1:3" x14ac:dyDescent="0.25">
      <c r="A12" s="464">
        <v>7</v>
      </c>
      <c r="B12" s="74" t="s">
        <v>1254</v>
      </c>
      <c r="C12" s="74"/>
    </row>
    <row r="13" spans="1:3" x14ac:dyDescent="0.25">
      <c r="A13" s="464">
        <v>8</v>
      </c>
      <c r="B13" s="74" t="s">
        <v>1255</v>
      </c>
      <c r="C13" s="74"/>
    </row>
    <row r="14" spans="1:3" x14ac:dyDescent="0.25">
      <c r="A14" s="1188" t="s">
        <v>1257</v>
      </c>
      <c r="B14" s="1188"/>
      <c r="C14" s="1188"/>
    </row>
    <row r="15" spans="1:3" x14ac:dyDescent="0.25">
      <c r="A15" s="464">
        <v>9</v>
      </c>
      <c r="B15" s="74" t="s">
        <v>1252</v>
      </c>
      <c r="C15" s="74"/>
    </row>
    <row r="16" spans="1:3" x14ac:dyDescent="0.25">
      <c r="A16" s="464">
        <v>10</v>
      </c>
      <c r="B16" s="74" t="s">
        <v>1253</v>
      </c>
      <c r="C16" s="74"/>
    </row>
    <row r="17" spans="1:3" x14ac:dyDescent="0.25">
      <c r="A17" s="464">
        <v>11</v>
      </c>
      <c r="B17" s="74" t="s">
        <v>1254</v>
      </c>
      <c r="C17" s="74"/>
    </row>
    <row r="18" spans="1:3" x14ac:dyDescent="0.25">
      <c r="A18" s="464">
        <v>12</v>
      </c>
      <c r="B18" s="74" t="s">
        <v>1255</v>
      </c>
      <c r="C18" s="74"/>
    </row>
    <row r="19" spans="1:3" x14ac:dyDescent="0.25">
      <c r="A19" s="1188" t="s">
        <v>1258</v>
      </c>
      <c r="B19" s="1188"/>
      <c r="C19" s="1188"/>
    </row>
    <row r="20" spans="1:3" x14ac:dyDescent="0.25">
      <c r="A20" s="464">
        <v>13</v>
      </c>
      <c r="B20" s="74" t="s">
        <v>1252</v>
      </c>
      <c r="C20" s="74"/>
    </row>
    <row r="21" spans="1:3" x14ac:dyDescent="0.25">
      <c r="A21" s="464">
        <v>14</v>
      </c>
      <c r="B21" s="74" t="s">
        <v>1253</v>
      </c>
      <c r="C21" s="74"/>
    </row>
    <row r="22" spans="1:3" x14ac:dyDescent="0.25">
      <c r="A22" s="464">
        <v>15</v>
      </c>
      <c r="B22" s="74" t="s">
        <v>1254</v>
      </c>
      <c r="C22" s="74"/>
    </row>
    <row r="23" spans="1:3" x14ac:dyDescent="0.25">
      <c r="A23" s="464">
        <v>16</v>
      </c>
      <c r="B23" s="74" t="s">
        <v>1255</v>
      </c>
      <c r="C23" s="74"/>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83619-DAB7-4476-8EBC-670B032EA4F4}">
  <sheetPr codeName="Sheet95">
    <pageSetUpPr fitToPage="1"/>
  </sheetPr>
  <dimension ref="A1:H22"/>
  <sheetViews>
    <sheetView showGridLines="0" zoomScaleNormal="100" workbookViewId="0">
      <selection activeCell="X9" sqref="X9"/>
    </sheetView>
    <sheetView workbookViewId="1"/>
  </sheetViews>
  <sheetFormatPr defaultColWidth="11.42578125" defaultRowHeight="15" x14ac:dyDescent="0.25"/>
  <cols>
    <col min="1" max="16384" width="11.42578125" style="1"/>
  </cols>
  <sheetData>
    <row r="1" spans="1:1" ht="18" x14ac:dyDescent="0.25">
      <c r="A1" s="342" t="s">
        <v>1140</v>
      </c>
    </row>
    <row r="21" spans="1:8" ht="65.25" customHeight="1" x14ac:dyDescent="0.25">
      <c r="A21" s="1189" t="s">
        <v>1259</v>
      </c>
      <c r="B21" s="1189"/>
      <c r="C21" s="1189"/>
      <c r="D21" s="1189"/>
      <c r="E21" s="1189"/>
      <c r="F21" s="1189"/>
      <c r="G21" s="1189"/>
      <c r="H21" s="1189"/>
    </row>
    <row r="22" spans="1:8" ht="37.5" customHeight="1" x14ac:dyDescent="0.25">
      <c r="A22" s="1190" t="s">
        <v>1260</v>
      </c>
      <c r="B22" s="1190"/>
      <c r="C22" s="1190"/>
      <c r="D22" s="1190"/>
      <c r="E22" s="1190"/>
      <c r="F22" s="1190"/>
      <c r="G22" s="1190"/>
      <c r="H22" s="1190"/>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D5740-10D3-4FCB-AF72-15AEB4F221A7}">
  <sheetPr codeName="Sheet97"/>
  <dimension ref="A1:H15"/>
  <sheetViews>
    <sheetView showGridLines="0" topLeftCell="A7" zoomScaleNormal="100" workbookViewId="0">
      <selection activeCell="X9" sqref="X9"/>
    </sheetView>
    <sheetView topLeftCell="A7" workbookViewId="1"/>
  </sheetViews>
  <sheetFormatPr defaultRowHeight="15" x14ac:dyDescent="0.25"/>
  <cols>
    <col min="1" max="1" width="26" style="1" bestFit="1" customWidth="1"/>
    <col min="2" max="2" width="38" style="1" customWidth="1"/>
    <col min="3" max="3" width="62.7109375" style="1" customWidth="1"/>
    <col min="4" max="5" width="22.28515625" style="1" customWidth="1"/>
    <col min="6" max="6" width="9.140625" style="1"/>
    <col min="7" max="7" width="13.140625" style="67" customWidth="1"/>
    <col min="8" max="8" width="52.42578125" style="1" customWidth="1"/>
    <col min="9" max="16384" width="9.140625" style="1"/>
  </cols>
  <sheetData>
    <row r="1" spans="1:8" ht="15" hidden="1" customHeight="1" x14ac:dyDescent="0.25"/>
    <row r="2" spans="1:8" ht="15" hidden="1" customHeight="1" x14ac:dyDescent="0.25">
      <c r="H2" s="411"/>
    </row>
    <row r="3" spans="1:8" ht="31.5" hidden="1" customHeight="1" x14ac:dyDescent="0.25">
      <c r="A3" s="1191" t="s">
        <v>1438</v>
      </c>
      <c r="B3" s="543" t="s">
        <v>1439</v>
      </c>
      <c r="C3" s="544"/>
      <c r="D3" s="544"/>
      <c r="E3" s="544"/>
      <c r="F3" s="545"/>
      <c r="H3" s="343"/>
    </row>
    <row r="4" spans="1:8" ht="32.25" hidden="1" customHeight="1" x14ac:dyDescent="0.25">
      <c r="A4" s="1192"/>
      <c r="B4" s="546" t="s">
        <v>1440</v>
      </c>
      <c r="C4" s="547"/>
      <c r="D4" s="547"/>
      <c r="E4" s="547"/>
      <c r="F4" s="548"/>
    </row>
    <row r="5" spans="1:8" ht="25.5" hidden="1" customHeight="1" x14ac:dyDescent="0.25">
      <c r="A5" s="1193"/>
      <c r="B5" s="543" t="s">
        <v>1441</v>
      </c>
      <c r="C5" s="544"/>
      <c r="D5" s="544"/>
      <c r="E5" s="544"/>
      <c r="F5" s="545"/>
    </row>
    <row r="6" spans="1:8" ht="15" hidden="1" customHeight="1" x14ac:dyDescent="0.25">
      <c r="A6" s="549"/>
      <c r="B6" s="321"/>
      <c r="C6" s="321"/>
      <c r="D6" s="321"/>
      <c r="E6" s="321"/>
      <c r="F6" s="321"/>
    </row>
    <row r="7" spans="1:8" ht="18.75" x14ac:dyDescent="0.3">
      <c r="A7" s="44" t="s">
        <v>1436</v>
      </c>
    </row>
    <row r="8" spans="1:8" x14ac:dyDescent="0.25">
      <c r="A8" s="1" t="s">
        <v>121</v>
      </c>
    </row>
    <row r="11" spans="1:8" x14ac:dyDescent="0.25">
      <c r="A11" s="16" t="s">
        <v>122</v>
      </c>
      <c r="B11" s="16" t="s">
        <v>114</v>
      </c>
      <c r="C11" s="45" t="s">
        <v>123</v>
      </c>
      <c r="F11" s="67"/>
      <c r="G11" s="1"/>
    </row>
    <row r="12" spans="1:8" ht="15" customHeight="1" x14ac:dyDescent="0.25">
      <c r="A12" s="550" t="s">
        <v>1442</v>
      </c>
      <c r="B12" s="551" t="s">
        <v>117</v>
      </c>
      <c r="C12" s="552" t="s">
        <v>1443</v>
      </c>
      <c r="F12" s="67"/>
      <c r="G12" s="1"/>
    </row>
    <row r="13" spans="1:8" ht="38.25" customHeight="1" x14ac:dyDescent="0.25">
      <c r="A13" s="553" t="s">
        <v>1444</v>
      </c>
      <c r="B13" s="551" t="s">
        <v>118</v>
      </c>
      <c r="C13" s="552" t="s">
        <v>1445</v>
      </c>
      <c r="F13" s="67"/>
      <c r="G13" s="1"/>
    </row>
    <row r="14" spans="1:8" ht="27" customHeight="1" x14ac:dyDescent="0.25">
      <c r="A14" s="553" t="s">
        <v>1444</v>
      </c>
      <c r="B14" s="43" t="s">
        <v>130</v>
      </c>
      <c r="C14" s="552" t="s">
        <v>1446</v>
      </c>
      <c r="F14" s="67"/>
      <c r="G14" s="1"/>
    </row>
    <row r="15" spans="1:8" ht="29.25" customHeight="1" x14ac:dyDescent="0.25">
      <c r="A15" s="553" t="s">
        <v>1447</v>
      </c>
      <c r="B15" s="43" t="s">
        <v>133</v>
      </c>
      <c r="C15" s="552" t="s">
        <v>1448</v>
      </c>
      <c r="F15" s="67"/>
      <c r="G15" s="1"/>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&amp;CEN
Annex XXXI</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EE7E4-45F3-4738-9625-55CA2383A8A3}">
  <sheetPr codeName="Sheet98"/>
  <dimension ref="A1:M18"/>
  <sheetViews>
    <sheetView showGridLines="0" topLeftCell="A7" zoomScale="85" zoomScaleNormal="85" workbookViewId="0">
      <selection activeCell="X9" sqref="X9"/>
    </sheetView>
    <sheetView topLeftCell="A7" workbookViewId="1"/>
  </sheetViews>
  <sheetFormatPr defaultColWidth="9.140625" defaultRowHeight="15" x14ac:dyDescent="0.25"/>
  <cols>
    <col min="1" max="1" width="11.28515625" style="1" customWidth="1"/>
    <col min="2" max="2" width="43.7109375" style="1" customWidth="1"/>
    <col min="3" max="5" width="22.28515625" style="1" customWidth="1"/>
    <col min="6" max="8" width="22.28515625" style="1" hidden="1" customWidth="1"/>
    <col min="9" max="10" width="22.28515625" style="1" customWidth="1"/>
    <col min="11" max="11" width="9.140625" style="1"/>
    <col min="12" max="12" width="13.140625" style="67" customWidth="1"/>
    <col min="13" max="13" width="52.42578125" style="1" customWidth="1"/>
    <col min="14" max="16384" width="9.140625" style="1"/>
  </cols>
  <sheetData>
    <row r="1" spans="1:13" hidden="1" x14ac:dyDescent="0.25"/>
    <row r="2" spans="1:13" hidden="1" x14ac:dyDescent="0.25">
      <c r="M2" s="411"/>
    </row>
    <row r="3" spans="1:13" ht="31.5" hidden="1" customHeight="1" x14ac:dyDescent="0.25">
      <c r="A3" s="1144" t="s">
        <v>1438</v>
      </c>
      <c r="B3" s="1195" t="s">
        <v>1439</v>
      </c>
      <c r="C3" s="1196"/>
      <c r="D3" s="1196"/>
      <c r="E3" s="1196"/>
      <c r="F3" s="1196"/>
      <c r="G3" s="1196"/>
      <c r="H3" s="1196"/>
      <c r="I3" s="1196"/>
      <c r="J3" s="1196"/>
      <c r="K3" s="1197"/>
      <c r="M3" s="343"/>
    </row>
    <row r="4" spans="1:13" ht="32.25" hidden="1" customHeight="1" x14ac:dyDescent="0.25">
      <c r="A4" s="1194"/>
      <c r="B4" s="1198" t="s">
        <v>1440</v>
      </c>
      <c r="C4" s="1199"/>
      <c r="D4" s="1199"/>
      <c r="E4" s="1199"/>
      <c r="F4" s="1199"/>
      <c r="G4" s="1199"/>
      <c r="H4" s="1199"/>
      <c r="I4" s="1199"/>
      <c r="J4" s="1199"/>
      <c r="K4" s="1200"/>
    </row>
    <row r="5" spans="1:13" ht="25.5" hidden="1" customHeight="1" x14ac:dyDescent="0.25">
      <c r="A5" s="1145"/>
      <c r="B5" s="1195" t="s">
        <v>1441</v>
      </c>
      <c r="C5" s="1196"/>
      <c r="D5" s="1196"/>
      <c r="E5" s="1196"/>
      <c r="F5" s="1196"/>
      <c r="G5" s="1196"/>
      <c r="H5" s="1196"/>
      <c r="I5" s="1196"/>
      <c r="J5" s="1196"/>
      <c r="K5" s="1197"/>
    </row>
    <row r="6" spans="1:13" hidden="1" x14ac:dyDescent="0.25">
      <c r="A6" s="549"/>
      <c r="B6" s="321"/>
      <c r="C6" s="321"/>
      <c r="D6" s="321"/>
      <c r="E6" s="321"/>
      <c r="F6" s="321"/>
      <c r="G6" s="321"/>
      <c r="H6" s="321"/>
      <c r="I6" s="321"/>
      <c r="J6" s="321"/>
      <c r="K6" s="321"/>
    </row>
    <row r="7" spans="1:13" s="555" customFormat="1" ht="18.75" x14ac:dyDescent="0.25">
      <c r="A7" s="554" t="s">
        <v>1449</v>
      </c>
      <c r="C7" s="556"/>
    </row>
    <row r="8" spans="1:13" s="555" customFormat="1" x14ac:dyDescent="0.25"/>
    <row r="9" spans="1:13" s="555" customFormat="1" x14ac:dyDescent="0.25">
      <c r="A9" s="1"/>
    </row>
    <row r="10" spans="1:13" s="555" customFormat="1" x14ac:dyDescent="0.25">
      <c r="A10" s="1"/>
    </row>
    <row r="11" spans="1:13" ht="13.5" customHeight="1" x14ac:dyDescent="0.25">
      <c r="A11" s="1201" t="s">
        <v>1450</v>
      </c>
      <c r="B11" s="1201"/>
      <c r="C11" s="557" t="s">
        <v>7</v>
      </c>
      <c r="D11" s="557" t="s">
        <v>8</v>
      </c>
      <c r="E11" s="557" t="s">
        <v>9</v>
      </c>
      <c r="F11" s="557" t="s">
        <v>810</v>
      </c>
      <c r="G11" s="557" t="s">
        <v>812</v>
      </c>
      <c r="H11" s="557"/>
      <c r="I11" s="557" t="s">
        <v>46</v>
      </c>
      <c r="J11" s="558" t="s">
        <v>47</v>
      </c>
    </row>
    <row r="12" spans="1:13" ht="15" customHeight="1" x14ac:dyDescent="0.25">
      <c r="A12" s="1201"/>
      <c r="B12" s="1201"/>
      <c r="C12" s="1201" t="s">
        <v>1451</v>
      </c>
      <c r="D12" s="1201"/>
      <c r="E12" s="1201"/>
      <c r="F12" s="559" t="s">
        <v>691</v>
      </c>
      <c r="G12" s="559" t="s">
        <v>1452</v>
      </c>
      <c r="H12" s="559"/>
      <c r="I12" s="880" t="s">
        <v>1215</v>
      </c>
      <c r="J12" s="880" t="s">
        <v>1453</v>
      </c>
    </row>
    <row r="13" spans="1:13" x14ac:dyDescent="0.25">
      <c r="A13" s="1201"/>
      <c r="B13" s="1201"/>
      <c r="C13" s="559" t="s">
        <v>1454</v>
      </c>
      <c r="D13" s="559" t="s">
        <v>1455</v>
      </c>
      <c r="E13" s="559" t="s">
        <v>1456</v>
      </c>
      <c r="F13" s="559" t="s">
        <v>1457</v>
      </c>
      <c r="G13" s="559"/>
      <c r="H13" s="559"/>
      <c r="I13" s="880"/>
      <c r="J13" s="880"/>
    </row>
    <row r="14" spans="1:13" ht="38.25" customHeight="1" x14ac:dyDescent="0.25">
      <c r="A14" s="559">
        <v>1</v>
      </c>
      <c r="B14" s="560" t="s">
        <v>1458</v>
      </c>
      <c r="C14" s="677">
        <v>67080302.130000003</v>
      </c>
      <c r="D14" s="677">
        <v>73817941.489999995</v>
      </c>
      <c r="E14" s="677">
        <v>103546952.92</v>
      </c>
      <c r="F14" s="677"/>
      <c r="G14" s="677"/>
      <c r="H14" s="677"/>
      <c r="I14" s="677">
        <v>12222259.827</v>
      </c>
      <c r="J14" s="677">
        <v>152778247.83750001</v>
      </c>
    </row>
    <row r="15" spans="1:13" ht="30" x14ac:dyDescent="0.25">
      <c r="A15" s="559">
        <v>2</v>
      </c>
      <c r="B15" s="561" t="s">
        <v>1459</v>
      </c>
      <c r="C15" s="559"/>
      <c r="D15" s="559"/>
      <c r="E15" s="559"/>
      <c r="F15" s="559"/>
      <c r="G15" s="559"/>
      <c r="H15" s="559"/>
      <c r="I15" s="559"/>
      <c r="J15" s="559"/>
    </row>
    <row r="16" spans="1:13" ht="38.25" customHeight="1" x14ac:dyDescent="0.25">
      <c r="A16" s="559">
        <v>3</v>
      </c>
      <c r="B16" s="562" t="s">
        <v>1460</v>
      </c>
      <c r="C16" s="559"/>
      <c r="D16" s="559"/>
      <c r="E16" s="559"/>
      <c r="F16" s="559"/>
      <c r="G16" s="559"/>
      <c r="H16" s="559"/>
      <c r="I16" s="563"/>
      <c r="J16" s="564"/>
    </row>
    <row r="17" spans="1:10" ht="38.25" customHeight="1" x14ac:dyDescent="0.25">
      <c r="A17" s="559">
        <v>4</v>
      </c>
      <c r="B17" s="562" t="s">
        <v>1461</v>
      </c>
      <c r="C17" s="559"/>
      <c r="D17" s="559"/>
      <c r="E17" s="559"/>
      <c r="F17" s="565"/>
      <c r="G17" s="566"/>
      <c r="H17" s="566"/>
      <c r="I17" s="563"/>
      <c r="J17" s="567"/>
    </row>
    <row r="18" spans="1:10" ht="38.25" customHeight="1" x14ac:dyDescent="0.25">
      <c r="A18" s="568">
        <v>5</v>
      </c>
      <c r="B18" s="560" t="s">
        <v>1462</v>
      </c>
      <c r="C18" s="559"/>
      <c r="D18" s="559"/>
      <c r="E18" s="559"/>
      <c r="F18" s="566"/>
      <c r="G18" s="566"/>
      <c r="H18" s="566"/>
      <c r="I18" s="559"/>
      <c r="J18" s="559"/>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&amp;CEN
Annex XXXI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9C18-D927-46BB-9CD9-46D1D081CEA6}">
  <sheetPr codeName="Sheet10">
    <pageSetUpPr fitToPage="1"/>
  </sheetPr>
  <dimension ref="A2:C11"/>
  <sheetViews>
    <sheetView showGridLines="0" zoomScaleNormal="100" workbookViewId="0">
      <selection activeCell="X9" sqref="X9"/>
    </sheetView>
    <sheetView workbookViewId="1"/>
  </sheetViews>
  <sheetFormatPr defaultColWidth="9.140625" defaultRowHeight="15" x14ac:dyDescent="0.25"/>
  <cols>
    <col min="1" max="1" width="20.85546875" style="1" customWidth="1"/>
    <col min="2" max="2" width="12.28515625" style="1" bestFit="1" customWidth="1"/>
    <col min="3" max="3" width="87.42578125" style="1" customWidth="1"/>
    <col min="4" max="16384" width="9.140625" style="1"/>
  </cols>
  <sheetData>
    <row r="2" spans="1:3" ht="18.75" x14ac:dyDescent="0.3">
      <c r="A2" s="44" t="s">
        <v>120</v>
      </c>
    </row>
    <row r="3" spans="1:3" x14ac:dyDescent="0.25">
      <c r="A3" s="1" t="s">
        <v>121</v>
      </c>
    </row>
    <row r="6" spans="1:3" x14ac:dyDescent="0.25">
      <c r="A6" s="16" t="s">
        <v>122</v>
      </c>
      <c r="B6" s="46" t="s">
        <v>114</v>
      </c>
      <c r="C6" s="45" t="s">
        <v>115</v>
      </c>
    </row>
    <row r="7" spans="1:3" ht="30" x14ac:dyDescent="0.25">
      <c r="A7" s="16" t="s">
        <v>143</v>
      </c>
      <c r="B7" s="16" t="s">
        <v>117</v>
      </c>
      <c r="C7" s="45" t="s">
        <v>144</v>
      </c>
    </row>
    <row r="8" spans="1:3" ht="30" x14ac:dyDescent="0.25">
      <c r="A8" s="16" t="s">
        <v>145</v>
      </c>
      <c r="B8" s="16" t="s">
        <v>118</v>
      </c>
      <c r="C8" s="45" t="s">
        <v>146</v>
      </c>
    </row>
    <row r="9" spans="1:3" ht="30" x14ac:dyDescent="0.25">
      <c r="A9" s="16" t="s">
        <v>147</v>
      </c>
      <c r="B9" s="16" t="s">
        <v>148</v>
      </c>
      <c r="C9" s="45" t="s">
        <v>149</v>
      </c>
    </row>
    <row r="10" spans="1:3" ht="30" x14ac:dyDescent="0.25">
      <c r="A10" s="16" t="s">
        <v>150</v>
      </c>
      <c r="B10" s="16" t="s">
        <v>133</v>
      </c>
      <c r="C10" s="45" t="s">
        <v>151</v>
      </c>
    </row>
    <row r="11" spans="1:3" ht="30" x14ac:dyDescent="0.25">
      <c r="A11" s="16" t="s">
        <v>152</v>
      </c>
      <c r="B11" s="16" t="s">
        <v>135</v>
      </c>
      <c r="C11" s="45" t="s">
        <v>153</v>
      </c>
    </row>
  </sheetData>
  <conditionalFormatting sqref="C7:C9">
    <cfRule type="cellIs" dxfId="12" priority="2" stopIfTrue="1" operator="lessThan">
      <formula>0</formula>
    </cfRule>
  </conditionalFormatting>
  <conditionalFormatting sqref="C10:C11">
    <cfRule type="cellIs" dxfId="1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III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E8C5-2DE4-41E9-94C4-A0ADB3DF601C}">
  <sheetPr>
    <pageSetUpPr fitToPage="1"/>
  </sheetPr>
  <dimension ref="B2:S4"/>
  <sheetViews>
    <sheetView showGridLines="0" zoomScaleNormal="100" zoomScalePageLayoutView="90" workbookViewId="0">
      <selection activeCell="X9" sqref="X9"/>
    </sheetView>
    <sheetView workbookViewId="1">
      <selection activeCell="B5" sqref="B5"/>
    </sheetView>
  </sheetViews>
  <sheetFormatPr defaultRowHeight="15" x14ac:dyDescent="0.25"/>
  <cols>
    <col min="1" max="18" width="9.140625" style="1"/>
    <col min="19" max="19" width="14" style="1" customWidth="1"/>
    <col min="20" max="16384" width="9.140625" style="1"/>
  </cols>
  <sheetData>
    <row r="2" spans="2:19" x14ac:dyDescent="0.25">
      <c r="B2" s="569" t="s">
        <v>1792</v>
      </c>
      <c r="C2" s="742"/>
      <c r="D2" s="742"/>
      <c r="E2" s="742"/>
      <c r="F2" s="742"/>
      <c r="G2" s="742"/>
      <c r="H2" s="742"/>
      <c r="I2" s="742"/>
      <c r="J2" s="742"/>
      <c r="K2" s="742"/>
      <c r="L2" s="742"/>
      <c r="M2" s="742"/>
      <c r="N2" s="742"/>
      <c r="O2" s="742"/>
      <c r="P2" s="742"/>
      <c r="Q2" s="742"/>
      <c r="R2" s="742"/>
      <c r="S2" s="742"/>
    </row>
    <row r="3" spans="2:19" x14ac:dyDescent="0.25">
      <c r="B3" s="3"/>
      <c r="C3" s="3"/>
      <c r="D3" s="3"/>
      <c r="E3" s="3"/>
      <c r="F3" s="3"/>
      <c r="G3" s="3"/>
      <c r="H3" s="3"/>
      <c r="I3" s="3"/>
      <c r="J3" s="3"/>
      <c r="K3" s="3"/>
      <c r="L3" s="3"/>
      <c r="M3" s="3"/>
      <c r="N3" s="3"/>
      <c r="O3" s="3"/>
      <c r="P3" s="3"/>
      <c r="Q3" s="3"/>
      <c r="R3" s="3"/>
      <c r="S3" s="3"/>
    </row>
    <row r="4" spans="2:19" x14ac:dyDescent="0.25">
      <c r="B4" s="1" t="s">
        <v>1793</v>
      </c>
    </row>
  </sheetData>
  <pageMargins left="0.70866141732283472" right="0.70866141732283472" top="0.74803149606299213" bottom="0.74803149606299213" header="0.31496062992125984" footer="0.31496062992125984"/>
  <pageSetup paperSize="9" scale="73" orientation="landscape" r:id="rId1"/>
  <headerFooter>
    <oddHeader>&amp;CEN
Annex XXXIII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4C88-8E23-48C1-994D-D147FC679D05}">
  <sheetPr codeName="Sheet100">
    <pageSetUpPr fitToPage="1"/>
  </sheetPr>
  <dimension ref="B2:S33"/>
  <sheetViews>
    <sheetView showGridLines="0" zoomScaleNormal="100" zoomScalePageLayoutView="90" workbookViewId="0">
      <selection activeCell="X9" sqref="X9"/>
    </sheetView>
    <sheetView workbookViewId="1">
      <selection activeCell="C36" sqref="C36"/>
    </sheetView>
  </sheetViews>
  <sheetFormatPr defaultRowHeight="15" x14ac:dyDescent="0.25"/>
  <cols>
    <col min="1" max="18" width="9.140625" style="1"/>
    <col min="19" max="19" width="14" style="1" customWidth="1"/>
    <col min="20" max="16384" width="9.140625" style="1"/>
  </cols>
  <sheetData>
    <row r="2" spans="2:19" x14ac:dyDescent="0.25">
      <c r="B2" s="569" t="s">
        <v>1463</v>
      </c>
      <c r="C2" s="570"/>
      <c r="D2" s="570"/>
      <c r="E2" s="570"/>
      <c r="F2" s="570"/>
      <c r="G2" s="570"/>
      <c r="H2" s="570"/>
      <c r="I2" s="570"/>
      <c r="J2" s="570"/>
      <c r="K2" s="570"/>
      <c r="L2" s="570"/>
      <c r="M2" s="570"/>
      <c r="N2" s="570"/>
      <c r="O2" s="570"/>
      <c r="P2" s="570"/>
      <c r="Q2" s="570"/>
      <c r="R2" s="570"/>
      <c r="S2" s="570"/>
    </row>
    <row r="3" spans="2:19" x14ac:dyDescent="0.25">
      <c r="B3" s="3"/>
      <c r="C3" s="3"/>
      <c r="D3" s="3"/>
      <c r="E3" s="3"/>
      <c r="F3" s="3"/>
      <c r="G3" s="3"/>
      <c r="H3" s="3"/>
      <c r="I3" s="3"/>
      <c r="J3" s="3"/>
      <c r="K3" s="3"/>
      <c r="L3" s="3"/>
      <c r="M3" s="3"/>
      <c r="N3" s="3"/>
      <c r="O3" s="3"/>
      <c r="P3" s="3"/>
      <c r="Q3" s="3"/>
      <c r="R3" s="3"/>
      <c r="S3" s="3"/>
    </row>
    <row r="4" spans="2:19" x14ac:dyDescent="0.25">
      <c r="B4" s="3" t="s">
        <v>1469</v>
      </c>
      <c r="C4" s="3"/>
      <c r="D4" s="3"/>
      <c r="E4" s="3"/>
      <c r="F4" s="3"/>
      <c r="G4" s="3"/>
      <c r="H4" s="3"/>
      <c r="I4" s="3"/>
      <c r="J4" s="3"/>
      <c r="K4" s="3"/>
      <c r="L4" s="3"/>
      <c r="M4" s="3"/>
      <c r="N4" s="3"/>
      <c r="O4" s="3"/>
      <c r="P4" s="3"/>
      <c r="Q4" s="3"/>
      <c r="R4" s="3"/>
      <c r="S4" s="3"/>
    </row>
    <row r="5" spans="2:19" x14ac:dyDescent="0.25">
      <c r="B5" s="571" t="s">
        <v>781</v>
      </c>
      <c r="C5" s="571"/>
      <c r="D5" s="571"/>
      <c r="E5" s="571"/>
      <c r="F5" s="571"/>
      <c r="G5" s="571"/>
      <c r="H5" s="571"/>
      <c r="I5" s="571"/>
      <c r="J5" s="571"/>
      <c r="K5" s="571"/>
      <c r="L5" s="571"/>
      <c r="M5" s="571"/>
      <c r="N5" s="571"/>
      <c r="O5" s="571"/>
      <c r="P5" s="571"/>
      <c r="Q5" s="571"/>
      <c r="R5" s="571"/>
      <c r="S5" s="571"/>
    </row>
    <row r="6" spans="2:19" x14ac:dyDescent="0.25">
      <c r="B6" s="1208" t="s">
        <v>117</v>
      </c>
      <c r="C6" s="1213" t="s">
        <v>1470</v>
      </c>
      <c r="D6" s="1213"/>
      <c r="E6" s="1213"/>
      <c r="F6" s="1213"/>
      <c r="G6" s="1213"/>
      <c r="H6" s="1213"/>
      <c r="I6" s="1213"/>
      <c r="J6" s="1213"/>
      <c r="K6" s="1213"/>
      <c r="L6" s="1213"/>
      <c r="M6" s="1213"/>
      <c r="N6" s="1213"/>
      <c r="O6" s="1213"/>
      <c r="P6" s="1213"/>
      <c r="Q6" s="1213"/>
      <c r="R6" s="1213"/>
      <c r="S6" s="1213"/>
    </row>
    <row r="7" spans="2:19" x14ac:dyDescent="0.25">
      <c r="B7" s="1208"/>
      <c r="C7" s="572" t="s">
        <v>1471</v>
      </c>
      <c r="D7" s="1210" t="s">
        <v>1472</v>
      </c>
      <c r="E7" s="1210"/>
      <c r="F7" s="1210"/>
      <c r="G7" s="1210"/>
      <c r="H7" s="1210"/>
      <c r="I7" s="1210"/>
      <c r="J7" s="1210"/>
      <c r="K7" s="1210"/>
      <c r="L7" s="1210"/>
      <c r="M7" s="1210"/>
      <c r="N7" s="1210"/>
      <c r="O7" s="1210"/>
      <c r="P7" s="1210"/>
      <c r="Q7" s="1210"/>
      <c r="R7" s="1210"/>
      <c r="S7" s="1210"/>
    </row>
    <row r="8" spans="2:19" x14ac:dyDescent="0.25">
      <c r="B8" s="1208"/>
      <c r="C8" s="572" t="s">
        <v>1471</v>
      </c>
      <c r="D8" s="1213" t="s">
        <v>1473</v>
      </c>
      <c r="E8" s="1213"/>
      <c r="F8" s="1213"/>
      <c r="G8" s="1213"/>
      <c r="H8" s="1213"/>
      <c r="I8" s="1213"/>
      <c r="J8" s="1213"/>
      <c r="K8" s="1213"/>
      <c r="L8" s="1213"/>
      <c r="M8" s="1213"/>
      <c r="N8" s="1213"/>
      <c r="O8" s="1213"/>
      <c r="P8" s="1213"/>
      <c r="Q8" s="1213"/>
      <c r="R8" s="1213"/>
      <c r="S8" s="1213"/>
    </row>
    <row r="9" spans="2:19" x14ac:dyDescent="0.25">
      <c r="B9" s="1208"/>
      <c r="C9" s="572" t="s">
        <v>1471</v>
      </c>
      <c r="D9" s="1210" t="s">
        <v>1474</v>
      </c>
      <c r="E9" s="1210"/>
      <c r="F9" s="1210"/>
      <c r="G9" s="1210"/>
      <c r="H9" s="1210"/>
      <c r="I9" s="1210"/>
      <c r="J9" s="1210"/>
      <c r="K9" s="1210"/>
      <c r="L9" s="1210"/>
      <c r="M9" s="1210"/>
      <c r="N9" s="1210"/>
      <c r="O9" s="1210"/>
      <c r="P9" s="1210"/>
      <c r="Q9" s="1210"/>
      <c r="R9" s="1210"/>
      <c r="S9" s="1210"/>
    </row>
    <row r="10" spans="2:19" x14ac:dyDescent="0.25">
      <c r="B10" s="1208"/>
      <c r="C10" s="572" t="s">
        <v>1471</v>
      </c>
      <c r="D10" s="1213" t="s">
        <v>1475</v>
      </c>
      <c r="E10" s="1213"/>
      <c r="F10" s="1213"/>
      <c r="G10" s="1213"/>
      <c r="H10" s="1213"/>
      <c r="I10" s="1213"/>
      <c r="J10" s="1213"/>
      <c r="K10" s="1213"/>
      <c r="L10" s="1213"/>
      <c r="M10" s="1213"/>
      <c r="N10" s="1213"/>
      <c r="O10" s="1213"/>
      <c r="P10" s="1213"/>
      <c r="Q10" s="1213"/>
      <c r="R10" s="1213"/>
      <c r="S10" s="1213"/>
    </row>
    <row r="11" spans="2:19" x14ac:dyDescent="0.25">
      <c r="B11" s="1203" t="s">
        <v>118</v>
      </c>
      <c r="C11" s="1205" t="s">
        <v>1476</v>
      </c>
      <c r="D11" s="1205"/>
      <c r="E11" s="1205"/>
      <c r="F11" s="1205"/>
      <c r="G11" s="1205"/>
      <c r="H11" s="1205"/>
      <c r="I11" s="1205"/>
      <c r="J11" s="1205"/>
      <c r="K11" s="1205"/>
      <c r="L11" s="1205"/>
      <c r="M11" s="1205"/>
      <c r="N11" s="1205"/>
      <c r="O11" s="1205"/>
      <c r="P11" s="1205"/>
      <c r="Q11" s="1205"/>
      <c r="R11" s="1205"/>
      <c r="S11" s="1205"/>
    </row>
    <row r="12" spans="2:19" x14ac:dyDescent="0.25">
      <c r="B12" s="1208"/>
      <c r="C12" s="572" t="s">
        <v>1471</v>
      </c>
      <c r="D12" s="1210" t="s">
        <v>1477</v>
      </c>
      <c r="E12" s="1210"/>
      <c r="F12" s="1210"/>
      <c r="G12" s="1210"/>
      <c r="H12" s="1210"/>
      <c r="I12" s="1210"/>
      <c r="J12" s="1210"/>
      <c r="K12" s="1210"/>
      <c r="L12" s="1210"/>
      <c r="M12" s="1210"/>
      <c r="N12" s="1210"/>
      <c r="O12" s="1210"/>
      <c r="P12" s="1210"/>
      <c r="Q12" s="1210"/>
      <c r="R12" s="1210"/>
      <c r="S12" s="1210"/>
    </row>
    <row r="13" spans="2:19" x14ac:dyDescent="0.25">
      <c r="B13" s="1208"/>
      <c r="C13" s="572" t="s">
        <v>1471</v>
      </c>
      <c r="D13" s="1213" t="s">
        <v>1478</v>
      </c>
      <c r="E13" s="1213"/>
      <c r="F13" s="1213"/>
      <c r="G13" s="1213"/>
      <c r="H13" s="1213"/>
      <c r="I13" s="1213"/>
      <c r="J13" s="1213"/>
      <c r="K13" s="1213"/>
      <c r="L13" s="1213"/>
      <c r="M13" s="1213"/>
      <c r="N13" s="1213"/>
      <c r="O13" s="1213"/>
      <c r="P13" s="1213"/>
      <c r="Q13" s="1213"/>
      <c r="R13" s="1213"/>
      <c r="S13" s="1213"/>
    </row>
    <row r="14" spans="2:19" x14ac:dyDescent="0.25">
      <c r="B14" s="1208"/>
      <c r="C14" s="572" t="s">
        <v>1471</v>
      </c>
      <c r="D14" s="1210" t="s">
        <v>1479</v>
      </c>
      <c r="E14" s="1210"/>
      <c r="F14" s="1210"/>
      <c r="G14" s="1210"/>
      <c r="H14" s="1210"/>
      <c r="I14" s="1210"/>
      <c r="J14" s="1210"/>
      <c r="K14" s="1210"/>
      <c r="L14" s="1210"/>
      <c r="M14" s="1210"/>
      <c r="N14" s="1210"/>
      <c r="O14" s="1210"/>
      <c r="P14" s="1210"/>
      <c r="Q14" s="1210"/>
      <c r="R14" s="1210"/>
      <c r="S14" s="1210"/>
    </row>
    <row r="15" spans="2:19" x14ac:dyDescent="0.25">
      <c r="B15" s="1208"/>
      <c r="C15" s="572" t="s">
        <v>1471</v>
      </c>
      <c r="D15" s="1213" t="s">
        <v>1480</v>
      </c>
      <c r="E15" s="1213"/>
      <c r="F15" s="1213"/>
      <c r="G15" s="1213"/>
      <c r="H15" s="1213"/>
      <c r="I15" s="1213"/>
      <c r="J15" s="1213"/>
      <c r="K15" s="1213"/>
      <c r="L15" s="1213"/>
      <c r="M15" s="1213"/>
      <c r="N15" s="1213"/>
      <c r="O15" s="1213"/>
      <c r="P15" s="1213"/>
      <c r="Q15" s="1213"/>
      <c r="R15" s="1213"/>
      <c r="S15" s="1213"/>
    </row>
    <row r="16" spans="2:19" x14ac:dyDescent="0.25">
      <c r="B16" s="1204"/>
      <c r="C16" s="573" t="s">
        <v>1471</v>
      </c>
      <c r="D16" s="1214" t="s">
        <v>1481</v>
      </c>
      <c r="E16" s="1214"/>
      <c r="F16" s="1214"/>
      <c r="G16" s="1214"/>
      <c r="H16" s="1214"/>
      <c r="I16" s="1214"/>
      <c r="J16" s="1214"/>
      <c r="K16" s="1214"/>
      <c r="L16" s="1214"/>
      <c r="M16" s="1214"/>
      <c r="N16" s="1214"/>
      <c r="O16" s="1214"/>
      <c r="P16" s="1214"/>
      <c r="Q16" s="1214"/>
      <c r="R16" s="1214"/>
      <c r="S16" s="1214"/>
    </row>
    <row r="17" spans="2:19" x14ac:dyDescent="0.25">
      <c r="B17" s="574" t="s">
        <v>148</v>
      </c>
      <c r="C17" s="1211" t="s">
        <v>1482</v>
      </c>
      <c r="D17" s="1211"/>
      <c r="E17" s="1211"/>
      <c r="F17" s="1211"/>
      <c r="G17" s="1211"/>
      <c r="H17" s="1211"/>
      <c r="I17" s="1211"/>
      <c r="J17" s="1211"/>
      <c r="K17" s="1211"/>
      <c r="L17" s="1211"/>
      <c r="M17" s="1211"/>
      <c r="N17" s="1211"/>
      <c r="O17" s="1211"/>
      <c r="P17" s="1211"/>
      <c r="Q17" s="1211"/>
      <c r="R17" s="1211"/>
      <c r="S17" s="1211"/>
    </row>
    <row r="18" spans="2:19" x14ac:dyDescent="0.25">
      <c r="B18" s="575" t="s">
        <v>133</v>
      </c>
      <c r="C18" s="1212" t="s">
        <v>1483</v>
      </c>
      <c r="D18" s="1212"/>
      <c r="E18" s="1212"/>
      <c r="F18" s="1212"/>
      <c r="G18" s="1212"/>
      <c r="H18" s="1212"/>
      <c r="I18" s="1212"/>
      <c r="J18" s="1212"/>
      <c r="K18" s="1212"/>
      <c r="L18" s="1212"/>
      <c r="M18" s="1212"/>
      <c r="N18" s="1212"/>
      <c r="O18" s="1212"/>
      <c r="P18" s="1212"/>
      <c r="Q18" s="1212"/>
      <c r="R18" s="1212"/>
      <c r="S18" s="1212"/>
    </row>
    <row r="19" spans="2:19" x14ac:dyDescent="0.25">
      <c r="B19" s="1203" t="s">
        <v>135</v>
      </c>
      <c r="C19" s="1205" t="s">
        <v>1484</v>
      </c>
      <c r="D19" s="1205"/>
      <c r="E19" s="1205"/>
      <c r="F19" s="1205"/>
      <c r="G19" s="1205"/>
      <c r="H19" s="1205"/>
      <c r="I19" s="1205"/>
      <c r="J19" s="1205"/>
      <c r="K19" s="1205"/>
      <c r="L19" s="1205"/>
      <c r="M19" s="1205"/>
      <c r="N19" s="1205"/>
      <c r="O19" s="1205"/>
      <c r="P19" s="1205"/>
      <c r="Q19" s="1205"/>
      <c r="R19" s="1205"/>
      <c r="S19" s="1205"/>
    </row>
    <row r="20" spans="2:19" x14ac:dyDescent="0.25">
      <c r="B20" s="1208"/>
      <c r="C20" s="572" t="s">
        <v>1471</v>
      </c>
      <c r="D20" s="1213" t="s">
        <v>1485</v>
      </c>
      <c r="E20" s="1213"/>
      <c r="F20" s="1213"/>
      <c r="G20" s="1213"/>
      <c r="H20" s="1213"/>
      <c r="I20" s="1213"/>
      <c r="J20" s="1213"/>
      <c r="K20" s="1213"/>
      <c r="L20" s="1213"/>
      <c r="M20" s="1213"/>
      <c r="N20" s="1213"/>
      <c r="O20" s="1213"/>
      <c r="P20" s="1213"/>
      <c r="Q20" s="1213"/>
      <c r="R20" s="1213"/>
      <c r="S20" s="1213"/>
    </row>
    <row r="21" spans="2:19" x14ac:dyDescent="0.25">
      <c r="B21" s="1208"/>
      <c r="C21" s="572" t="s">
        <v>1471</v>
      </c>
      <c r="D21" s="1213" t="s">
        <v>1486</v>
      </c>
      <c r="E21" s="1213"/>
      <c r="F21" s="1213"/>
      <c r="G21" s="1213"/>
      <c r="H21" s="1213"/>
      <c r="I21" s="1213"/>
      <c r="J21" s="1213"/>
      <c r="K21" s="1213"/>
      <c r="L21" s="1213"/>
      <c r="M21" s="1213"/>
      <c r="N21" s="1213"/>
      <c r="O21" s="1213"/>
      <c r="P21" s="1213"/>
      <c r="Q21" s="1213"/>
      <c r="R21" s="1213"/>
      <c r="S21" s="1213"/>
    </row>
    <row r="22" spans="2:19" x14ac:dyDescent="0.25">
      <c r="B22" s="1208"/>
      <c r="C22" s="572" t="s">
        <v>1471</v>
      </c>
      <c r="D22" s="1210" t="s">
        <v>1487</v>
      </c>
      <c r="E22" s="1210"/>
      <c r="F22" s="1210"/>
      <c r="G22" s="1210"/>
      <c r="H22" s="1210"/>
      <c r="I22" s="1210"/>
      <c r="J22" s="1210"/>
      <c r="K22" s="1210"/>
      <c r="L22" s="1210"/>
      <c r="M22" s="1210"/>
      <c r="N22" s="1210"/>
      <c r="O22" s="1210"/>
      <c r="P22" s="1210"/>
      <c r="Q22" s="1210"/>
      <c r="R22" s="1210"/>
      <c r="S22" s="1210"/>
    </row>
    <row r="23" spans="2:19" ht="42" customHeight="1" x14ac:dyDescent="0.25">
      <c r="B23" s="1204"/>
      <c r="C23" s="573" t="s">
        <v>1471</v>
      </c>
      <c r="D23" s="1206" t="s">
        <v>1488</v>
      </c>
      <c r="E23" s="1206"/>
      <c r="F23" s="1206"/>
      <c r="G23" s="1206"/>
      <c r="H23" s="1206"/>
      <c r="I23" s="1206"/>
      <c r="J23" s="1206"/>
      <c r="K23" s="1206"/>
      <c r="L23" s="1206"/>
      <c r="M23" s="1206"/>
      <c r="N23" s="1206"/>
      <c r="O23" s="1206"/>
      <c r="P23" s="1206"/>
      <c r="Q23" s="1206"/>
      <c r="R23" s="1206"/>
      <c r="S23" s="1206"/>
    </row>
    <row r="24" spans="2:19" x14ac:dyDescent="0.25">
      <c r="B24" s="1208" t="s">
        <v>138</v>
      </c>
      <c r="C24" s="1213" t="s">
        <v>1489</v>
      </c>
      <c r="D24" s="1213"/>
      <c r="E24" s="1213"/>
      <c r="F24" s="1213"/>
      <c r="G24" s="1213"/>
      <c r="H24" s="1213"/>
      <c r="I24" s="1213"/>
      <c r="J24" s="1213"/>
      <c r="K24" s="1213"/>
      <c r="L24" s="1213"/>
      <c r="M24" s="1213"/>
      <c r="N24" s="1213"/>
      <c r="O24" s="1213"/>
      <c r="P24" s="1213"/>
      <c r="Q24" s="1213"/>
      <c r="R24" s="1213"/>
      <c r="S24" s="1213"/>
    </row>
    <row r="25" spans="2:19" x14ac:dyDescent="0.25">
      <c r="B25" s="1208"/>
      <c r="C25" s="572" t="s">
        <v>1471</v>
      </c>
      <c r="D25" s="1210" t="s">
        <v>1490</v>
      </c>
      <c r="E25" s="1210"/>
      <c r="F25" s="1210"/>
      <c r="G25" s="1210"/>
      <c r="H25" s="1210"/>
      <c r="I25" s="1210"/>
      <c r="J25" s="1210"/>
      <c r="K25" s="1210"/>
      <c r="L25" s="1210"/>
      <c r="M25" s="1210"/>
      <c r="N25" s="1210"/>
      <c r="O25" s="1210"/>
      <c r="P25" s="1210"/>
      <c r="Q25" s="1210"/>
      <c r="R25" s="1210"/>
      <c r="S25" s="1210"/>
    </row>
    <row r="26" spans="2:19" x14ac:dyDescent="0.25">
      <c r="B26" s="1208"/>
      <c r="C26" s="572" t="s">
        <v>1471</v>
      </c>
      <c r="D26" s="1210" t="s">
        <v>1491</v>
      </c>
      <c r="E26" s="1210"/>
      <c r="F26" s="1210"/>
      <c r="G26" s="1210"/>
      <c r="H26" s="1210"/>
      <c r="I26" s="1210"/>
      <c r="J26" s="1210"/>
      <c r="K26" s="1210"/>
      <c r="L26" s="1210"/>
      <c r="M26" s="1210"/>
      <c r="N26" s="1210"/>
      <c r="O26" s="1210"/>
      <c r="P26" s="1210"/>
      <c r="Q26" s="1210"/>
      <c r="R26" s="1210"/>
      <c r="S26" s="1210"/>
    </row>
    <row r="27" spans="2:19" x14ac:dyDescent="0.25">
      <c r="B27" s="1208"/>
      <c r="C27" s="572" t="s">
        <v>1471</v>
      </c>
      <c r="D27" s="1214" t="s">
        <v>1492</v>
      </c>
      <c r="E27" s="1214"/>
      <c r="F27" s="1214"/>
      <c r="G27" s="1214"/>
      <c r="H27" s="1214"/>
      <c r="I27" s="1214"/>
      <c r="J27" s="1214"/>
      <c r="K27" s="1214"/>
      <c r="L27" s="1214"/>
      <c r="M27" s="1214"/>
      <c r="N27" s="1214"/>
      <c r="O27" s="1214"/>
      <c r="P27" s="1214"/>
      <c r="Q27" s="1214"/>
      <c r="R27" s="1214"/>
      <c r="S27" s="1214"/>
    </row>
    <row r="28" spans="2:19" x14ac:dyDescent="0.25">
      <c r="B28" s="1203" t="s">
        <v>141</v>
      </c>
      <c r="C28" s="1209" t="s">
        <v>1493</v>
      </c>
      <c r="D28" s="1209"/>
      <c r="E28" s="1209"/>
      <c r="F28" s="1209"/>
      <c r="G28" s="1209"/>
      <c r="H28" s="1209"/>
      <c r="I28" s="1209"/>
      <c r="J28" s="1209"/>
      <c r="K28" s="1209"/>
      <c r="L28" s="1209"/>
      <c r="M28" s="1209"/>
      <c r="N28" s="1209"/>
      <c r="O28" s="1209"/>
      <c r="P28" s="1209"/>
      <c r="Q28" s="1209"/>
      <c r="R28" s="1209"/>
      <c r="S28" s="1209"/>
    </row>
    <row r="29" spans="2:19" x14ac:dyDescent="0.25">
      <c r="B29" s="1208"/>
      <c r="C29" s="572" t="s">
        <v>1471</v>
      </c>
      <c r="D29" s="1210" t="s">
        <v>1494</v>
      </c>
      <c r="E29" s="1210"/>
      <c r="F29" s="1210"/>
      <c r="G29" s="1210"/>
      <c r="H29" s="1210"/>
      <c r="I29" s="1210"/>
      <c r="J29" s="1210"/>
      <c r="K29" s="1210"/>
      <c r="L29" s="1210"/>
      <c r="M29" s="1210"/>
      <c r="N29" s="1210"/>
      <c r="O29" s="1210"/>
      <c r="P29" s="1210"/>
      <c r="Q29" s="1210"/>
      <c r="R29" s="1210"/>
      <c r="S29" s="1210"/>
    </row>
    <row r="30" spans="2:19" x14ac:dyDescent="0.25">
      <c r="B30" s="574" t="s">
        <v>285</v>
      </c>
      <c r="C30" s="1202" t="s">
        <v>1495</v>
      </c>
      <c r="D30" s="1202"/>
      <c r="E30" s="1202"/>
      <c r="F30" s="1202"/>
      <c r="G30" s="1202"/>
      <c r="H30" s="1202"/>
      <c r="I30" s="1202"/>
      <c r="J30" s="1202"/>
      <c r="K30" s="1202"/>
      <c r="L30" s="1202"/>
      <c r="M30" s="1202"/>
      <c r="N30" s="1202"/>
      <c r="O30" s="1202"/>
      <c r="P30" s="1202"/>
      <c r="Q30" s="1202"/>
      <c r="R30" s="1202"/>
      <c r="S30" s="1202"/>
    </row>
    <row r="31" spans="2:19" x14ac:dyDescent="0.25">
      <c r="B31" s="1203" t="s">
        <v>334</v>
      </c>
      <c r="C31" s="1205" t="s">
        <v>1496</v>
      </c>
      <c r="D31" s="1205"/>
      <c r="E31" s="1205"/>
      <c r="F31" s="1205"/>
      <c r="G31" s="1205"/>
      <c r="H31" s="1205"/>
      <c r="I31" s="1205"/>
      <c r="J31" s="1205"/>
      <c r="K31" s="1205"/>
      <c r="L31" s="1205"/>
      <c r="M31" s="1205"/>
      <c r="N31" s="1205"/>
      <c r="O31" s="1205"/>
      <c r="P31" s="1205"/>
      <c r="Q31" s="1205"/>
      <c r="R31" s="1205"/>
      <c r="S31" s="1205"/>
    </row>
    <row r="32" spans="2:19" x14ac:dyDescent="0.25">
      <c r="B32" s="1204"/>
      <c r="C32" s="573" t="s">
        <v>1471</v>
      </c>
      <c r="D32" s="1206" t="s">
        <v>1497</v>
      </c>
      <c r="E32" s="1206"/>
      <c r="F32" s="1206"/>
      <c r="G32" s="1206"/>
      <c r="H32" s="1206"/>
      <c r="I32" s="1206"/>
      <c r="J32" s="1206"/>
      <c r="K32" s="1206"/>
      <c r="L32" s="1206"/>
      <c r="M32" s="1206"/>
      <c r="N32" s="1206"/>
      <c r="O32" s="1206"/>
      <c r="P32" s="1206"/>
      <c r="Q32" s="1206"/>
      <c r="R32" s="1206"/>
      <c r="S32" s="1206"/>
    </row>
    <row r="33" spans="2:19" x14ac:dyDescent="0.25">
      <c r="B33" s="574" t="s">
        <v>1498</v>
      </c>
      <c r="C33" s="1207" t="s">
        <v>1499</v>
      </c>
      <c r="D33" s="1207"/>
      <c r="E33" s="1207"/>
      <c r="F33" s="1207"/>
      <c r="G33" s="1207"/>
      <c r="H33" s="1207"/>
      <c r="I33" s="1207"/>
      <c r="J33" s="1207"/>
      <c r="K33" s="1207"/>
      <c r="L33" s="1207"/>
      <c r="M33" s="1207"/>
      <c r="N33" s="1207"/>
      <c r="O33" s="1207"/>
      <c r="P33" s="1207"/>
      <c r="Q33" s="1207"/>
      <c r="R33" s="1207"/>
      <c r="S33" s="1207"/>
    </row>
  </sheetData>
  <mergeCells count="34">
    <mergeCell ref="B6:B10"/>
    <mergeCell ref="C6:S6"/>
    <mergeCell ref="D7:S7"/>
    <mergeCell ref="D8:S8"/>
    <mergeCell ref="D9:S9"/>
    <mergeCell ref="D10:S10"/>
    <mergeCell ref="B11:B16"/>
    <mergeCell ref="C11:S11"/>
    <mergeCell ref="D12:S12"/>
    <mergeCell ref="D13:S13"/>
    <mergeCell ref="D14:S14"/>
    <mergeCell ref="D15:S15"/>
    <mergeCell ref="D16:S16"/>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C30:S30"/>
    <mergeCell ref="B31:B32"/>
    <mergeCell ref="C31:S31"/>
    <mergeCell ref="D32:S32"/>
    <mergeCell ref="C33:S33"/>
  </mergeCells>
  <pageMargins left="0.70866141732283472" right="0.70866141732283472" top="0.74803149606299213" bottom="0.74803149606299213" header="0.31496062992125984" footer="0.31496062992125984"/>
  <pageSetup paperSize="9" scale="73" orientation="landscape" r:id="rId1"/>
  <headerFooter>
    <oddHeader>&amp;CEN
Annex XXXIII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A8ECF-71E2-4E38-895F-620959F61219}">
  <sheetPr codeName="Sheet101">
    <pageSetUpPr fitToPage="1"/>
  </sheetPr>
  <dimension ref="A1:I27"/>
  <sheetViews>
    <sheetView showGridLines="0" zoomScaleNormal="100" workbookViewId="0">
      <selection activeCell="X9" sqref="X9"/>
    </sheetView>
    <sheetView workbookViewId="1"/>
  </sheetViews>
  <sheetFormatPr defaultColWidth="9.140625" defaultRowHeight="15" x14ac:dyDescent="0.25"/>
  <cols>
    <col min="1" max="1" width="9.140625" style="3"/>
    <col min="2" max="2" width="9.5703125" style="3" customWidth="1"/>
    <col min="3" max="3" width="8.140625" style="3" customWidth="1"/>
    <col min="4" max="4" width="9.140625" style="3"/>
    <col min="5" max="5" width="72.42578125" style="3" customWidth="1"/>
    <col min="6" max="6" width="20.140625" style="3" customWidth="1"/>
    <col min="7" max="8" width="22" style="3" customWidth="1"/>
    <col min="9" max="9" width="44.42578125" style="3" customWidth="1"/>
    <col min="10" max="16384" width="9.140625" style="3"/>
  </cols>
  <sheetData>
    <row r="1" spans="1:9" x14ac:dyDescent="0.25">
      <c r="C1" s="4" t="s">
        <v>1464</v>
      </c>
    </row>
    <row r="3" spans="1:9" x14ac:dyDescent="0.25">
      <c r="F3" s="406" t="s">
        <v>7</v>
      </c>
      <c r="G3" s="406" t="s">
        <v>8</v>
      </c>
      <c r="H3" s="406" t="s">
        <v>9</v>
      </c>
      <c r="I3" s="406" t="s">
        <v>46</v>
      </c>
    </row>
    <row r="4" spans="1:9" ht="30" x14ac:dyDescent="0.25">
      <c r="C4" s="1172"/>
      <c r="D4" s="1172"/>
      <c r="E4" s="1172"/>
      <c r="F4" s="5" t="s">
        <v>1500</v>
      </c>
      <c r="G4" s="5" t="s">
        <v>1501</v>
      </c>
      <c r="H4" s="5" t="s">
        <v>1502</v>
      </c>
      <c r="I4" s="146" t="s">
        <v>1503</v>
      </c>
    </row>
    <row r="5" spans="1:9" ht="15" customHeight="1" x14ac:dyDescent="0.25">
      <c r="A5" s="576"/>
      <c r="B5" s="406">
        <v>1</v>
      </c>
      <c r="C5" s="1215" t="s">
        <v>1504</v>
      </c>
      <c r="D5" s="1216"/>
      <c r="E5" s="173" t="s">
        <v>1505</v>
      </c>
      <c r="F5" s="173"/>
      <c r="G5" s="173"/>
      <c r="H5" s="173"/>
      <c r="I5" s="173"/>
    </row>
    <row r="6" spans="1:9" x14ac:dyDescent="0.25">
      <c r="B6" s="406">
        <v>2</v>
      </c>
      <c r="C6" s="1217"/>
      <c r="D6" s="858"/>
      <c r="E6" s="173" t="s">
        <v>1506</v>
      </c>
      <c r="F6" s="173"/>
      <c r="G6" s="173"/>
      <c r="H6" s="173"/>
      <c r="I6" s="173"/>
    </row>
    <row r="7" spans="1:9" x14ac:dyDescent="0.25">
      <c r="B7" s="406">
        <v>3</v>
      </c>
      <c r="C7" s="1217"/>
      <c r="D7" s="858"/>
      <c r="E7" s="577" t="s">
        <v>1507</v>
      </c>
      <c r="F7" s="173"/>
      <c r="G7" s="173"/>
      <c r="H7" s="173"/>
      <c r="I7" s="173"/>
    </row>
    <row r="8" spans="1:9" x14ac:dyDescent="0.25">
      <c r="B8" s="406">
        <v>4</v>
      </c>
      <c r="C8" s="1217"/>
      <c r="D8" s="858"/>
      <c r="E8" s="577" t="s">
        <v>1508</v>
      </c>
      <c r="F8" s="578"/>
      <c r="G8" s="578"/>
      <c r="H8" s="578"/>
      <c r="I8" s="578"/>
    </row>
    <row r="9" spans="1:9" x14ac:dyDescent="0.25">
      <c r="B9" s="406" t="s">
        <v>1509</v>
      </c>
      <c r="C9" s="1217"/>
      <c r="D9" s="858"/>
      <c r="E9" s="579" t="s">
        <v>1510</v>
      </c>
      <c r="F9" s="173"/>
      <c r="G9" s="173"/>
      <c r="H9" s="173"/>
      <c r="I9" s="173"/>
    </row>
    <row r="10" spans="1:9" x14ac:dyDescent="0.25">
      <c r="B10" s="406">
        <v>5</v>
      </c>
      <c r="C10" s="1217"/>
      <c r="D10" s="858"/>
      <c r="E10" s="579" t="s">
        <v>1511</v>
      </c>
      <c r="F10" s="173"/>
      <c r="G10" s="173"/>
      <c r="H10" s="173"/>
      <c r="I10" s="173"/>
    </row>
    <row r="11" spans="1:9" x14ac:dyDescent="0.25">
      <c r="B11" s="406" t="s">
        <v>1512</v>
      </c>
      <c r="C11" s="1217"/>
      <c r="D11" s="858"/>
      <c r="E11" s="577" t="s">
        <v>1513</v>
      </c>
      <c r="F11" s="173"/>
      <c r="G11" s="173"/>
      <c r="H11" s="173"/>
      <c r="I11" s="173"/>
    </row>
    <row r="12" spans="1:9" x14ac:dyDescent="0.25">
      <c r="B12" s="406">
        <v>6</v>
      </c>
      <c r="C12" s="1217"/>
      <c r="D12" s="858"/>
      <c r="E12" s="577" t="s">
        <v>1508</v>
      </c>
      <c r="F12" s="578"/>
      <c r="G12" s="578"/>
      <c r="H12" s="578"/>
      <c r="I12" s="578"/>
    </row>
    <row r="13" spans="1:9" x14ac:dyDescent="0.25">
      <c r="B13" s="406">
        <v>7</v>
      </c>
      <c r="C13" s="1217"/>
      <c r="D13" s="858"/>
      <c r="E13" s="577" t="s">
        <v>1514</v>
      </c>
      <c r="F13" s="173"/>
      <c r="G13" s="173"/>
      <c r="H13" s="173"/>
      <c r="I13" s="173"/>
    </row>
    <row r="14" spans="1:9" x14ac:dyDescent="0.25">
      <c r="B14" s="406">
        <v>8</v>
      </c>
      <c r="C14" s="1218"/>
      <c r="D14" s="860"/>
      <c r="E14" s="577" t="s">
        <v>1508</v>
      </c>
      <c r="F14" s="578"/>
      <c r="G14" s="578"/>
      <c r="H14" s="578"/>
      <c r="I14" s="578"/>
    </row>
    <row r="15" spans="1:9" x14ac:dyDescent="0.25">
      <c r="B15" s="406">
        <v>9</v>
      </c>
      <c r="C15" s="1219" t="s">
        <v>1515</v>
      </c>
      <c r="D15" s="1219"/>
      <c r="E15" s="173" t="s">
        <v>1505</v>
      </c>
      <c r="F15" s="173"/>
      <c r="G15" s="173"/>
      <c r="H15" s="173"/>
      <c r="I15" s="173"/>
    </row>
    <row r="16" spans="1:9" x14ac:dyDescent="0.25">
      <c r="B16" s="406">
        <v>10</v>
      </c>
      <c r="C16" s="1219"/>
      <c r="D16" s="1219"/>
      <c r="E16" s="173" t="s">
        <v>1516</v>
      </c>
      <c r="F16" s="173"/>
      <c r="G16" s="173"/>
      <c r="H16" s="173"/>
      <c r="I16" s="173"/>
    </row>
    <row r="17" spans="2:9" x14ac:dyDescent="0.25">
      <c r="B17" s="406">
        <v>11</v>
      </c>
      <c r="C17" s="1219"/>
      <c r="D17" s="1219"/>
      <c r="E17" s="577" t="s">
        <v>1507</v>
      </c>
      <c r="F17" s="173"/>
      <c r="G17" s="173"/>
      <c r="H17" s="173"/>
      <c r="I17" s="173"/>
    </row>
    <row r="18" spans="2:9" x14ac:dyDescent="0.25">
      <c r="B18" s="406">
        <v>12</v>
      </c>
      <c r="C18" s="1219"/>
      <c r="D18" s="1219"/>
      <c r="E18" s="580" t="s">
        <v>1517</v>
      </c>
      <c r="F18" s="173"/>
      <c r="G18" s="173"/>
      <c r="H18" s="173"/>
      <c r="I18" s="173"/>
    </row>
    <row r="19" spans="2:9" x14ac:dyDescent="0.25">
      <c r="B19" s="406" t="s">
        <v>1518</v>
      </c>
      <c r="C19" s="1219"/>
      <c r="D19" s="1219"/>
      <c r="E19" s="579" t="s">
        <v>1510</v>
      </c>
      <c r="F19" s="173"/>
      <c r="G19" s="173"/>
      <c r="H19" s="173"/>
      <c r="I19" s="173"/>
    </row>
    <row r="20" spans="2:9" x14ac:dyDescent="0.25">
      <c r="B20" s="406" t="s">
        <v>1519</v>
      </c>
      <c r="C20" s="1219"/>
      <c r="D20" s="1219"/>
      <c r="E20" s="580" t="s">
        <v>1517</v>
      </c>
      <c r="F20" s="173"/>
      <c r="G20" s="173"/>
      <c r="H20" s="173"/>
      <c r="I20" s="173"/>
    </row>
    <row r="21" spans="2:9" x14ac:dyDescent="0.25">
      <c r="B21" s="406" t="s">
        <v>1520</v>
      </c>
      <c r="C21" s="1219"/>
      <c r="D21" s="1219"/>
      <c r="E21" s="579" t="s">
        <v>1511</v>
      </c>
      <c r="F21" s="173"/>
      <c r="G21" s="173"/>
      <c r="H21" s="173"/>
      <c r="I21" s="173"/>
    </row>
    <row r="22" spans="2:9" x14ac:dyDescent="0.25">
      <c r="B22" s="406" t="s">
        <v>1521</v>
      </c>
      <c r="C22" s="1219"/>
      <c r="D22" s="1219"/>
      <c r="E22" s="580" t="s">
        <v>1517</v>
      </c>
      <c r="F22" s="173"/>
      <c r="G22" s="173"/>
      <c r="H22" s="173"/>
      <c r="I22" s="173"/>
    </row>
    <row r="23" spans="2:9" x14ac:dyDescent="0.25">
      <c r="B23" s="406" t="s">
        <v>1522</v>
      </c>
      <c r="C23" s="1219"/>
      <c r="D23" s="1219"/>
      <c r="E23" s="577" t="s">
        <v>1513</v>
      </c>
      <c r="F23" s="173"/>
      <c r="G23" s="173"/>
      <c r="H23" s="173"/>
      <c r="I23" s="173"/>
    </row>
    <row r="24" spans="2:9" x14ac:dyDescent="0.25">
      <c r="B24" s="406" t="s">
        <v>1523</v>
      </c>
      <c r="C24" s="1219"/>
      <c r="D24" s="1219"/>
      <c r="E24" s="580" t="s">
        <v>1517</v>
      </c>
      <c r="F24" s="173"/>
      <c r="G24" s="173"/>
      <c r="H24" s="173"/>
      <c r="I24" s="173"/>
    </row>
    <row r="25" spans="2:9" x14ac:dyDescent="0.25">
      <c r="B25" s="406">
        <v>15</v>
      </c>
      <c r="C25" s="1219"/>
      <c r="D25" s="1219"/>
      <c r="E25" s="577" t="s">
        <v>1514</v>
      </c>
      <c r="F25" s="173"/>
      <c r="G25" s="173"/>
      <c r="H25" s="173"/>
      <c r="I25" s="173"/>
    </row>
    <row r="26" spans="2:9" x14ac:dyDescent="0.25">
      <c r="B26" s="406">
        <v>16</v>
      </c>
      <c r="C26" s="1219"/>
      <c r="D26" s="1219"/>
      <c r="E26" s="580" t="s">
        <v>1517</v>
      </c>
      <c r="F26" s="173"/>
      <c r="G26" s="173"/>
      <c r="H26" s="173"/>
      <c r="I26" s="173"/>
    </row>
    <row r="27" spans="2:9" x14ac:dyDescent="0.25">
      <c r="B27" s="406">
        <v>17</v>
      </c>
      <c r="C27" s="1172" t="s">
        <v>1524</v>
      </c>
      <c r="D27" s="1172"/>
      <c r="E27" s="1172"/>
      <c r="F27" s="173"/>
      <c r="G27" s="173"/>
      <c r="H27" s="173"/>
      <c r="I27" s="173"/>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&amp;CEN
Annex XXXIII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6BB70-4571-482A-A9C3-E1A6362619F7}">
  <sheetPr codeName="Sheet102">
    <pageSetUpPr fitToPage="1"/>
  </sheetPr>
  <dimension ref="A1:G29"/>
  <sheetViews>
    <sheetView showGridLines="0" zoomScaleNormal="100" zoomScalePageLayoutView="90" workbookViewId="0">
      <selection activeCell="X9" sqref="X9"/>
    </sheetView>
    <sheetView workbookViewId="1"/>
  </sheetViews>
  <sheetFormatPr defaultColWidth="9.140625" defaultRowHeight="15" x14ac:dyDescent="0.25"/>
  <cols>
    <col min="1" max="1" width="5" style="3" customWidth="1"/>
    <col min="2" max="2" width="43" style="3" customWidth="1"/>
    <col min="3" max="3" width="75.28515625" style="3" customWidth="1"/>
    <col min="4" max="4" width="24.42578125" style="3" customWidth="1"/>
    <col min="5" max="5" width="23.28515625" style="3" customWidth="1"/>
    <col min="6" max="6" width="21" style="3" customWidth="1"/>
    <col min="7" max="7" width="25" style="3" customWidth="1"/>
    <col min="8" max="8" width="25.28515625" style="3" customWidth="1"/>
    <col min="9" max="9" width="23.140625" style="3" customWidth="1"/>
    <col min="10" max="10" width="29.7109375" style="3" customWidth="1"/>
    <col min="11" max="11" width="22" style="3" customWidth="1"/>
    <col min="12" max="12" width="16.42578125" style="3" customWidth="1"/>
    <col min="13" max="13" width="14.85546875" style="3" customWidth="1"/>
    <col min="14" max="14" width="14.5703125" style="3" customWidth="1"/>
    <col min="15" max="15" width="31.5703125" style="3" customWidth="1"/>
    <col min="16" max="16384" width="9.140625" style="3"/>
  </cols>
  <sheetData>
    <row r="1" spans="1:7" x14ac:dyDescent="0.25">
      <c r="B1" s="4" t="s">
        <v>1465</v>
      </c>
    </row>
    <row r="4" spans="1:7" x14ac:dyDescent="0.25">
      <c r="B4" s="4"/>
      <c r="D4" s="406" t="s">
        <v>7</v>
      </c>
      <c r="E4" s="406" t="s">
        <v>8</v>
      </c>
      <c r="F4" s="406" t="s">
        <v>9</v>
      </c>
      <c r="G4" s="406" t="s">
        <v>46</v>
      </c>
    </row>
    <row r="5" spans="1:7" ht="30" x14ac:dyDescent="0.25">
      <c r="B5" s="1227"/>
      <c r="C5" s="1228"/>
      <c r="D5" s="5" t="s">
        <v>1500</v>
      </c>
      <c r="E5" s="5" t="s">
        <v>1501</v>
      </c>
      <c r="F5" s="5" t="s">
        <v>1502</v>
      </c>
      <c r="G5" s="5" t="s">
        <v>1503</v>
      </c>
    </row>
    <row r="6" spans="1:7" x14ac:dyDescent="0.25">
      <c r="A6" s="406"/>
      <c r="B6" s="1224" t="s">
        <v>1525</v>
      </c>
      <c r="C6" s="1225"/>
      <c r="D6" s="1225"/>
      <c r="E6" s="1225"/>
      <c r="F6" s="1225"/>
      <c r="G6" s="1226"/>
    </row>
    <row r="7" spans="1:7" x14ac:dyDescent="0.25">
      <c r="A7" s="406">
        <v>1</v>
      </c>
      <c r="B7" s="1222" t="s">
        <v>1526</v>
      </c>
      <c r="C7" s="1223"/>
      <c r="D7" s="173"/>
      <c r="E7" s="173"/>
      <c r="F7" s="173"/>
      <c r="G7" s="173"/>
    </row>
    <row r="8" spans="1:7" x14ac:dyDescent="0.25">
      <c r="A8" s="406">
        <v>2</v>
      </c>
      <c r="B8" s="1222" t="s">
        <v>1527</v>
      </c>
      <c r="C8" s="1223"/>
      <c r="D8" s="173"/>
      <c r="E8" s="173"/>
      <c r="F8" s="173"/>
      <c r="G8" s="173"/>
    </row>
    <row r="9" spans="1:7" x14ac:dyDescent="0.25">
      <c r="A9" s="406">
        <v>3</v>
      </c>
      <c r="B9" s="1220" t="s">
        <v>1528</v>
      </c>
      <c r="C9" s="1221"/>
      <c r="D9" s="581"/>
      <c r="E9" s="581"/>
      <c r="F9" s="581"/>
      <c r="G9" s="582"/>
    </row>
    <row r="10" spans="1:7" x14ac:dyDescent="0.25">
      <c r="A10" s="406"/>
      <c r="B10" s="1224" t="s">
        <v>1529</v>
      </c>
      <c r="C10" s="1225"/>
      <c r="D10" s="1225"/>
      <c r="E10" s="1225"/>
      <c r="F10" s="1225"/>
      <c r="G10" s="1226"/>
    </row>
    <row r="11" spans="1:7" x14ac:dyDescent="0.25">
      <c r="A11" s="406">
        <v>4</v>
      </c>
      <c r="B11" s="1222" t="s">
        <v>1530</v>
      </c>
      <c r="C11" s="1223"/>
      <c r="D11" s="173"/>
      <c r="E11" s="173"/>
      <c r="F11" s="173"/>
      <c r="G11" s="173"/>
    </row>
    <row r="12" spans="1:7" x14ac:dyDescent="0.25">
      <c r="A12" s="406">
        <v>5</v>
      </c>
      <c r="B12" s="1222" t="s">
        <v>1531</v>
      </c>
      <c r="C12" s="1223"/>
      <c r="D12" s="173"/>
      <c r="E12" s="173"/>
      <c r="F12" s="173"/>
      <c r="G12" s="173"/>
    </row>
    <row r="13" spans="1:7" x14ac:dyDescent="0.25">
      <c r="A13" s="406"/>
      <c r="B13" s="1224" t="s">
        <v>1532</v>
      </c>
      <c r="C13" s="1225"/>
      <c r="D13" s="1225"/>
      <c r="E13" s="1225"/>
      <c r="F13" s="1225"/>
      <c r="G13" s="1226"/>
    </row>
    <row r="14" spans="1:7" x14ac:dyDescent="0.25">
      <c r="A14" s="406">
        <v>6</v>
      </c>
      <c r="B14" s="1222" t="s">
        <v>1533</v>
      </c>
      <c r="C14" s="1223"/>
      <c r="D14" s="173"/>
      <c r="E14" s="173"/>
      <c r="F14" s="173"/>
      <c r="G14" s="173"/>
    </row>
    <row r="15" spans="1:7" x14ac:dyDescent="0.25">
      <c r="A15" s="406">
        <v>7</v>
      </c>
      <c r="B15" s="1222" t="s">
        <v>1534</v>
      </c>
      <c r="C15" s="1223"/>
      <c r="D15" s="173"/>
      <c r="E15" s="173"/>
      <c r="F15" s="173"/>
      <c r="G15" s="173"/>
    </row>
    <row r="16" spans="1:7" x14ac:dyDescent="0.25">
      <c r="A16" s="406">
        <v>8</v>
      </c>
      <c r="B16" s="1220" t="s">
        <v>1535</v>
      </c>
      <c r="C16" s="1221"/>
      <c r="D16" s="173"/>
      <c r="E16" s="173"/>
      <c r="F16" s="173"/>
      <c r="G16" s="173"/>
    </row>
    <row r="17" spans="1:7" ht="15" customHeight="1" x14ac:dyDescent="0.25">
      <c r="A17" s="406">
        <v>9</v>
      </c>
      <c r="B17" s="1220" t="s">
        <v>1536</v>
      </c>
      <c r="C17" s="1221"/>
      <c r="D17" s="173"/>
      <c r="E17" s="173"/>
      <c r="F17" s="173"/>
      <c r="G17" s="173"/>
    </row>
    <row r="18" spans="1:7" ht="15" customHeight="1" x14ac:dyDescent="0.25">
      <c r="A18" s="406">
        <v>10</v>
      </c>
      <c r="B18" s="1220" t="s">
        <v>1537</v>
      </c>
      <c r="C18" s="1221"/>
      <c r="D18" s="173"/>
      <c r="E18" s="173"/>
      <c r="F18" s="173"/>
      <c r="G18" s="173"/>
    </row>
    <row r="19" spans="1:7" x14ac:dyDescent="0.25">
      <c r="A19" s="406">
        <v>11</v>
      </c>
      <c r="B19" s="1220" t="s">
        <v>1538</v>
      </c>
      <c r="C19" s="1221"/>
      <c r="D19" s="173"/>
      <c r="E19" s="173"/>
      <c r="F19" s="173"/>
      <c r="G19" s="173"/>
    </row>
    <row r="25" spans="1:7" x14ac:dyDescent="0.25">
      <c r="B25" s="1213"/>
      <c r="C25" s="1213"/>
      <c r="D25" s="1213"/>
      <c r="E25" s="1213"/>
      <c r="F25" s="1213"/>
      <c r="G25" s="1213"/>
    </row>
    <row r="29" spans="1:7" ht="29.25" customHeight="1" x14ac:dyDescent="0.25"/>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&amp;CEN
Annex XXXIII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11535-75F3-40F3-ACCC-B1D3C9FCAA59}">
  <sheetPr codeName="Sheet103">
    <pageSetUpPr fitToPage="1"/>
  </sheetPr>
  <dimension ref="A1:X30"/>
  <sheetViews>
    <sheetView showGridLines="0" zoomScale="80" zoomScaleNormal="80" zoomScalePageLayoutView="90" workbookViewId="0">
      <selection activeCell="X9" sqref="X9"/>
    </sheetView>
    <sheetView workbookViewId="1"/>
  </sheetViews>
  <sheetFormatPr defaultColWidth="9.140625" defaultRowHeight="15" x14ac:dyDescent="0.25"/>
  <cols>
    <col min="1" max="1" width="9.140625" style="3"/>
    <col min="2" max="2" width="28.7109375" style="3" customWidth="1"/>
    <col min="3" max="7" width="20" style="3" customWidth="1"/>
    <col min="8" max="8" width="20" style="583" customWidth="1"/>
    <col min="9" max="9" width="20" style="3" customWidth="1"/>
    <col min="10" max="10" width="22.140625" style="3" customWidth="1"/>
    <col min="11" max="11" width="9.140625" style="3"/>
    <col min="12" max="12" width="255.7109375" style="3" bestFit="1" customWidth="1"/>
    <col min="13" max="16384" width="9.140625" style="3"/>
  </cols>
  <sheetData>
    <row r="1" spans="1:24" x14ac:dyDescent="0.25">
      <c r="B1" s="4" t="s">
        <v>1466</v>
      </c>
    </row>
    <row r="2" spans="1:24" ht="14.25" customHeight="1" x14ac:dyDescent="0.25">
      <c r="B2" s="584"/>
      <c r="C2" s="584"/>
      <c r="D2" s="584"/>
      <c r="E2" s="584"/>
      <c r="F2" s="584"/>
      <c r="G2" s="584"/>
      <c r="H2" s="585"/>
      <c r="I2" s="584"/>
    </row>
    <row r="3" spans="1:24" x14ac:dyDescent="0.25">
      <c r="D3" s="584"/>
      <c r="E3" s="584"/>
      <c r="F3" s="584"/>
      <c r="G3" s="584"/>
      <c r="H3" s="585"/>
    </row>
    <row r="4" spans="1:24" x14ac:dyDescent="0.25">
      <c r="C4" s="406" t="s">
        <v>7</v>
      </c>
      <c r="D4" s="406" t="s">
        <v>8</v>
      </c>
      <c r="E4" s="406" t="s">
        <v>9</v>
      </c>
      <c r="F4" s="406" t="s">
        <v>46</v>
      </c>
      <c r="G4" s="406" t="s">
        <v>47</v>
      </c>
      <c r="H4" s="406" t="s">
        <v>156</v>
      </c>
      <c r="I4" s="406" t="s">
        <v>1539</v>
      </c>
      <c r="J4" s="406" t="s">
        <v>1540</v>
      </c>
    </row>
    <row r="5" spans="1:24" ht="186.75" customHeight="1" x14ac:dyDescent="0.25">
      <c r="B5" s="519" t="s">
        <v>1541</v>
      </c>
      <c r="C5" s="586" t="s">
        <v>1542</v>
      </c>
      <c r="D5" s="586" t="s">
        <v>1543</v>
      </c>
      <c r="E5" s="586" t="s">
        <v>1544</v>
      </c>
      <c r="F5" s="586" t="s">
        <v>1545</v>
      </c>
      <c r="G5" s="586" t="s">
        <v>1546</v>
      </c>
      <c r="H5" s="586" t="s">
        <v>1547</v>
      </c>
      <c r="I5" s="586" t="s">
        <v>1548</v>
      </c>
      <c r="J5" s="586" t="s">
        <v>1549</v>
      </c>
      <c r="L5" s="587"/>
      <c r="M5" s="588"/>
      <c r="N5" s="588"/>
      <c r="O5" s="588"/>
      <c r="P5" s="588"/>
      <c r="Q5" s="588"/>
      <c r="R5" s="588"/>
      <c r="S5" s="588"/>
      <c r="T5" s="588"/>
      <c r="U5" s="588"/>
      <c r="V5" s="588"/>
      <c r="W5" s="588"/>
      <c r="X5" s="588"/>
    </row>
    <row r="6" spans="1:24" x14ac:dyDescent="0.25">
      <c r="A6" s="406">
        <v>1</v>
      </c>
      <c r="B6" s="216" t="s">
        <v>1500</v>
      </c>
      <c r="C6" s="173"/>
      <c r="D6" s="173"/>
      <c r="E6" s="173"/>
      <c r="F6" s="173"/>
      <c r="G6" s="173"/>
      <c r="H6" s="589"/>
      <c r="I6" s="173"/>
      <c r="J6" s="173"/>
    </row>
    <row r="7" spans="1:24" x14ac:dyDescent="0.25">
      <c r="A7" s="406">
        <v>2</v>
      </c>
      <c r="B7" s="579" t="s">
        <v>1550</v>
      </c>
      <c r="C7" s="173"/>
      <c r="D7" s="173"/>
      <c r="E7" s="173"/>
      <c r="F7" s="173"/>
      <c r="G7" s="173"/>
      <c r="H7" s="589"/>
      <c r="I7" s="173"/>
      <c r="J7" s="173"/>
    </row>
    <row r="8" spans="1:24" ht="45" x14ac:dyDescent="0.25">
      <c r="A8" s="406">
        <v>3</v>
      </c>
      <c r="B8" s="579" t="s">
        <v>1551</v>
      </c>
      <c r="C8" s="173"/>
      <c r="D8" s="173"/>
      <c r="E8" s="173"/>
      <c r="F8" s="173"/>
      <c r="G8" s="173"/>
      <c r="H8" s="589"/>
      <c r="I8" s="173"/>
      <c r="J8" s="173"/>
    </row>
    <row r="9" spans="1:24" ht="45" x14ac:dyDescent="0.25">
      <c r="A9" s="406">
        <v>4</v>
      </c>
      <c r="B9" s="579" t="s">
        <v>1552</v>
      </c>
      <c r="C9" s="173"/>
      <c r="D9" s="173"/>
      <c r="E9" s="173"/>
      <c r="F9" s="173"/>
      <c r="G9" s="173"/>
      <c r="H9" s="589"/>
      <c r="I9" s="173"/>
      <c r="J9" s="173"/>
    </row>
    <row r="10" spans="1:24" x14ac:dyDescent="0.25">
      <c r="A10" s="406">
        <v>5</v>
      </c>
      <c r="B10" s="579" t="s">
        <v>1553</v>
      </c>
      <c r="C10" s="173"/>
      <c r="D10" s="173"/>
      <c r="E10" s="173"/>
      <c r="F10" s="173"/>
      <c r="G10" s="173"/>
      <c r="H10" s="589"/>
      <c r="I10" s="173"/>
      <c r="J10" s="173"/>
    </row>
    <row r="11" spans="1:24" x14ac:dyDescent="0.25">
      <c r="A11" s="406">
        <v>6</v>
      </c>
      <c r="B11" s="579" t="s">
        <v>1554</v>
      </c>
      <c r="C11" s="173"/>
      <c r="D11" s="173"/>
      <c r="E11" s="173"/>
      <c r="F11" s="173"/>
      <c r="G11" s="173"/>
      <c r="H11" s="589"/>
      <c r="I11" s="173"/>
      <c r="J11" s="173"/>
    </row>
    <row r="12" spans="1:24" x14ac:dyDescent="0.25">
      <c r="A12" s="40">
        <v>7</v>
      </c>
      <c r="B12" s="216" t="s">
        <v>1555</v>
      </c>
      <c r="C12" s="173"/>
      <c r="D12" s="173"/>
      <c r="E12" s="173"/>
      <c r="F12" s="173"/>
      <c r="G12" s="173"/>
      <c r="H12" s="589"/>
      <c r="I12" s="173"/>
      <c r="J12" s="173"/>
    </row>
    <row r="13" spans="1:24" x14ac:dyDescent="0.25">
      <c r="A13" s="40">
        <v>8</v>
      </c>
      <c r="B13" s="579" t="s">
        <v>1550</v>
      </c>
      <c r="C13" s="173"/>
      <c r="D13" s="173"/>
      <c r="E13" s="173"/>
      <c r="F13" s="173"/>
      <c r="G13" s="173"/>
      <c r="H13" s="589"/>
      <c r="I13" s="173"/>
      <c r="J13" s="173"/>
    </row>
    <row r="14" spans="1:24" ht="45" x14ac:dyDescent="0.25">
      <c r="A14" s="40">
        <v>9</v>
      </c>
      <c r="B14" s="579" t="s">
        <v>1551</v>
      </c>
      <c r="C14" s="173"/>
      <c r="D14" s="173"/>
      <c r="E14" s="173"/>
      <c r="F14" s="173"/>
      <c r="G14" s="173"/>
      <c r="H14" s="589"/>
      <c r="I14" s="173"/>
      <c r="J14" s="173"/>
    </row>
    <row r="15" spans="1:24" ht="45" x14ac:dyDescent="0.25">
      <c r="A15" s="40">
        <v>10</v>
      </c>
      <c r="B15" s="579" t="s">
        <v>1552</v>
      </c>
      <c r="C15" s="173"/>
      <c r="D15" s="173"/>
      <c r="E15" s="173"/>
      <c r="F15" s="173"/>
      <c r="G15" s="173"/>
      <c r="H15" s="589"/>
      <c r="I15" s="173"/>
      <c r="J15" s="173"/>
    </row>
    <row r="16" spans="1:24" x14ac:dyDescent="0.25">
      <c r="A16" s="40">
        <v>11</v>
      </c>
      <c r="B16" s="579" t="s">
        <v>1553</v>
      </c>
      <c r="C16" s="173"/>
      <c r="D16" s="173"/>
      <c r="E16" s="173"/>
      <c r="F16" s="173"/>
      <c r="G16" s="173"/>
      <c r="H16" s="589"/>
      <c r="I16" s="173"/>
      <c r="J16" s="173"/>
    </row>
    <row r="17" spans="1:12" x14ac:dyDescent="0.25">
      <c r="A17" s="40">
        <v>12</v>
      </c>
      <c r="B17" s="579" t="s">
        <v>1554</v>
      </c>
      <c r="C17" s="173"/>
      <c r="D17" s="173"/>
      <c r="E17" s="173"/>
      <c r="F17" s="173"/>
      <c r="G17" s="173"/>
      <c r="H17" s="589"/>
      <c r="I17" s="173"/>
      <c r="J17" s="173"/>
    </row>
    <row r="18" spans="1:12" x14ac:dyDescent="0.25">
      <c r="A18" s="40">
        <v>13</v>
      </c>
      <c r="B18" s="3" t="s">
        <v>1502</v>
      </c>
      <c r="C18" s="173"/>
      <c r="D18" s="173"/>
      <c r="E18" s="173"/>
      <c r="F18" s="173"/>
      <c r="G18" s="173"/>
      <c r="H18" s="589"/>
      <c r="I18" s="173"/>
      <c r="J18" s="173"/>
    </row>
    <row r="19" spans="1:12" x14ac:dyDescent="0.25">
      <c r="A19" s="40">
        <v>14</v>
      </c>
      <c r="B19" s="579" t="s">
        <v>1550</v>
      </c>
      <c r="C19" s="173"/>
      <c r="D19" s="173"/>
      <c r="E19" s="173"/>
      <c r="F19" s="173"/>
      <c r="G19" s="173"/>
      <c r="H19" s="589"/>
      <c r="I19" s="173"/>
      <c r="J19" s="173"/>
    </row>
    <row r="20" spans="1:12" ht="45" x14ac:dyDescent="0.25">
      <c r="A20" s="40">
        <v>15</v>
      </c>
      <c r="B20" s="579" t="s">
        <v>1551</v>
      </c>
      <c r="C20" s="173"/>
      <c r="D20" s="173"/>
      <c r="E20" s="173"/>
      <c r="F20" s="173"/>
      <c r="G20" s="173"/>
      <c r="H20" s="589"/>
      <c r="I20" s="173"/>
      <c r="J20" s="173"/>
    </row>
    <row r="21" spans="1:12" ht="45" x14ac:dyDescent="0.25">
      <c r="A21" s="40">
        <v>16</v>
      </c>
      <c r="B21" s="579" t="s">
        <v>1552</v>
      </c>
      <c r="C21" s="173"/>
      <c r="D21" s="173"/>
      <c r="E21" s="173"/>
      <c r="F21" s="173"/>
      <c r="G21" s="173"/>
      <c r="H21" s="589"/>
      <c r="I21" s="173"/>
      <c r="J21" s="173"/>
    </row>
    <row r="22" spans="1:12" x14ac:dyDescent="0.25">
      <c r="A22" s="40">
        <v>17</v>
      </c>
      <c r="B22" s="579" t="s">
        <v>1553</v>
      </c>
      <c r="C22" s="173"/>
      <c r="D22" s="173"/>
      <c r="E22" s="173"/>
      <c r="F22" s="173"/>
      <c r="G22" s="173"/>
      <c r="H22" s="589"/>
      <c r="I22" s="173"/>
      <c r="J22" s="173"/>
    </row>
    <row r="23" spans="1:12" x14ac:dyDescent="0.25">
      <c r="A23" s="40">
        <v>18</v>
      </c>
      <c r="B23" s="579" t="s">
        <v>1554</v>
      </c>
      <c r="C23" s="173"/>
      <c r="D23" s="173"/>
      <c r="E23" s="173"/>
      <c r="F23" s="173"/>
      <c r="G23" s="173"/>
      <c r="H23" s="589"/>
      <c r="I23" s="173"/>
      <c r="J23" s="173"/>
    </row>
    <row r="24" spans="1:12" x14ac:dyDescent="0.25">
      <c r="A24" s="40">
        <v>19</v>
      </c>
      <c r="B24" s="529" t="s">
        <v>1503</v>
      </c>
      <c r="C24" s="173"/>
      <c r="D24" s="173"/>
      <c r="E24" s="173"/>
      <c r="F24" s="173"/>
      <c r="G24" s="173"/>
      <c r="H24" s="589"/>
      <c r="I24" s="173"/>
      <c r="J24" s="173"/>
    </row>
    <row r="25" spans="1:12" x14ac:dyDescent="0.25">
      <c r="A25" s="40">
        <v>20</v>
      </c>
      <c r="B25" s="579" t="s">
        <v>1550</v>
      </c>
      <c r="C25" s="173"/>
      <c r="D25" s="173"/>
      <c r="E25" s="173"/>
      <c r="F25" s="173"/>
      <c r="G25" s="173"/>
      <c r="H25" s="589"/>
      <c r="I25" s="173"/>
      <c r="J25" s="173"/>
      <c r="L25" s="588"/>
    </row>
    <row r="26" spans="1:12" ht="45" x14ac:dyDescent="0.25">
      <c r="A26" s="40">
        <v>21</v>
      </c>
      <c r="B26" s="579" t="s">
        <v>1551</v>
      </c>
      <c r="C26" s="173"/>
      <c r="D26" s="173"/>
      <c r="E26" s="173"/>
      <c r="F26" s="173"/>
      <c r="G26" s="173"/>
      <c r="H26" s="589"/>
      <c r="I26" s="173"/>
      <c r="J26" s="173"/>
    </row>
    <row r="27" spans="1:12" ht="45" x14ac:dyDescent="0.25">
      <c r="A27" s="40">
        <v>22</v>
      </c>
      <c r="B27" s="579" t="s">
        <v>1552</v>
      </c>
      <c r="C27" s="173"/>
      <c r="D27" s="173"/>
      <c r="E27" s="173"/>
      <c r="F27" s="173"/>
      <c r="G27" s="173"/>
      <c r="H27" s="589"/>
      <c r="I27" s="173"/>
      <c r="J27" s="173"/>
    </row>
    <row r="28" spans="1:12" x14ac:dyDescent="0.25">
      <c r="A28" s="40">
        <v>23</v>
      </c>
      <c r="B28" s="579" t="s">
        <v>1553</v>
      </c>
      <c r="C28" s="173"/>
      <c r="D28" s="173"/>
      <c r="E28" s="173"/>
      <c r="F28" s="173"/>
      <c r="G28" s="173"/>
      <c r="H28" s="589"/>
      <c r="I28" s="173"/>
      <c r="J28" s="173"/>
    </row>
    <row r="29" spans="1:12" x14ac:dyDescent="0.25">
      <c r="A29" s="40">
        <v>24</v>
      </c>
      <c r="B29" s="579" t="s">
        <v>1554</v>
      </c>
      <c r="C29" s="173"/>
      <c r="D29" s="173"/>
      <c r="E29" s="173"/>
      <c r="F29" s="173"/>
      <c r="G29" s="173"/>
      <c r="H29" s="589"/>
      <c r="I29" s="173"/>
      <c r="J29" s="173"/>
    </row>
    <row r="30" spans="1:12" x14ac:dyDescent="0.25">
      <c r="A30" s="40">
        <v>25</v>
      </c>
      <c r="B30" s="250" t="s">
        <v>1556</v>
      </c>
      <c r="C30" s="173"/>
      <c r="D30" s="173"/>
      <c r="E30" s="173"/>
      <c r="F30" s="173"/>
      <c r="G30" s="173"/>
      <c r="H30" s="589"/>
      <c r="I30" s="173"/>
      <c r="J30" s="173"/>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&amp;CEN
Annex XXXIII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87CF8-2148-4BF7-BD34-0AAB9BED83A3}">
  <sheetPr codeName="Sheet104"/>
  <dimension ref="A1:C19"/>
  <sheetViews>
    <sheetView showGridLines="0" zoomScaleNormal="100" workbookViewId="0">
      <selection activeCell="X9" sqref="X9"/>
    </sheetView>
    <sheetView workbookViewId="1"/>
  </sheetViews>
  <sheetFormatPr defaultColWidth="9.140625" defaultRowHeight="15" x14ac:dyDescent="0.25"/>
  <cols>
    <col min="1" max="1" width="8.7109375" style="1" customWidth="1"/>
    <col min="2" max="2" width="42.28515625" style="1" customWidth="1"/>
    <col min="3" max="3" width="48.140625" style="1" customWidth="1"/>
    <col min="4" max="6" width="9.140625" style="1"/>
    <col min="7" max="7" width="42.28515625" style="1" customWidth="1"/>
    <col min="8" max="8" width="48.140625" style="1" customWidth="1"/>
    <col min="9" max="16384" width="9.140625" style="1"/>
  </cols>
  <sheetData>
    <row r="1" spans="1:3" ht="33.75" customHeight="1" x14ac:dyDescent="0.25">
      <c r="A1" s="195" t="s">
        <v>1467</v>
      </c>
    </row>
    <row r="2" spans="1:3" ht="18" customHeight="1" x14ac:dyDescent="0.25">
      <c r="C2" s="40" t="s">
        <v>7</v>
      </c>
    </row>
    <row r="3" spans="1:3" ht="30" x14ac:dyDescent="0.25">
      <c r="B3" s="40" t="s">
        <v>1557</v>
      </c>
      <c r="C3" s="590" t="s">
        <v>1558</v>
      </c>
    </row>
    <row r="4" spans="1:3" x14ac:dyDescent="0.25">
      <c r="A4" s="40">
        <v>1</v>
      </c>
      <c r="B4" s="591" t="s">
        <v>1559</v>
      </c>
      <c r="C4" s="28"/>
    </row>
    <row r="5" spans="1:3" x14ac:dyDescent="0.25">
      <c r="A5" s="40">
        <v>2</v>
      </c>
      <c r="B5" s="591" t="s">
        <v>1560</v>
      </c>
      <c r="C5" s="28"/>
    </row>
    <row r="6" spans="1:3" x14ac:dyDescent="0.25">
      <c r="A6" s="40">
        <v>3</v>
      </c>
      <c r="B6" s="591" t="s">
        <v>1561</v>
      </c>
      <c r="C6" s="28"/>
    </row>
    <row r="7" spans="1:3" x14ac:dyDescent="0.25">
      <c r="A7" s="40">
        <v>4</v>
      </c>
      <c r="B7" s="591" t="s">
        <v>1562</v>
      </c>
      <c r="C7" s="28"/>
    </row>
    <row r="8" spans="1:3" x14ac:dyDescent="0.25">
      <c r="A8" s="40">
        <v>5</v>
      </c>
      <c r="B8" s="591" t="s">
        <v>1563</v>
      </c>
      <c r="C8" s="28"/>
    </row>
    <row r="9" spans="1:3" x14ac:dyDescent="0.25">
      <c r="A9" s="40">
        <v>6</v>
      </c>
      <c r="B9" s="591" t="s">
        <v>1564</v>
      </c>
      <c r="C9" s="28"/>
    </row>
    <row r="10" spans="1:3" x14ac:dyDescent="0.25">
      <c r="A10" s="40">
        <v>7</v>
      </c>
      <c r="B10" s="591" t="s">
        <v>1565</v>
      </c>
      <c r="C10" s="28"/>
    </row>
    <row r="11" spans="1:3" x14ac:dyDescent="0.25">
      <c r="A11" s="40">
        <v>8</v>
      </c>
      <c r="B11" s="591" t="s">
        <v>1566</v>
      </c>
      <c r="C11" s="28"/>
    </row>
    <row r="12" spans="1:3" x14ac:dyDescent="0.25">
      <c r="A12" s="40">
        <v>9</v>
      </c>
      <c r="B12" s="591" t="s">
        <v>1567</v>
      </c>
      <c r="C12" s="28"/>
    </row>
    <row r="13" spans="1:3" x14ac:dyDescent="0.25">
      <c r="A13" s="40">
        <v>10</v>
      </c>
      <c r="B13" s="591" t="s">
        <v>1568</v>
      </c>
      <c r="C13" s="28"/>
    </row>
    <row r="14" spans="1:3" x14ac:dyDescent="0.25">
      <c r="A14" s="40">
        <v>11</v>
      </c>
      <c r="B14" s="591" t="s">
        <v>1569</v>
      </c>
      <c r="C14" s="28"/>
    </row>
    <row r="15" spans="1:3" ht="30" x14ac:dyDescent="0.25">
      <c r="A15" s="42" t="s">
        <v>1308</v>
      </c>
      <c r="B15" s="529" t="s">
        <v>1570</v>
      </c>
      <c r="C15" s="28"/>
    </row>
    <row r="19" spans="3:3" x14ac:dyDescent="0.25">
      <c r="C19" s="13"/>
    </row>
  </sheetData>
  <pageMargins left="0.70866141732283472" right="0.70866141732283472" top="0.74803149606299213" bottom="0.74803149606299213" header="0.31496062992125984" footer="0.31496062992125984"/>
  <pageSetup paperSize="9" orientation="landscape" r:id="rId1"/>
  <headerFooter>
    <oddHeader>&amp;CEN 
Annex XXXIII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3C6FC-807D-47A9-9A4A-40954CBA433E}">
  <sheetPr codeName="Sheet105"/>
  <dimension ref="A1:L12"/>
  <sheetViews>
    <sheetView showGridLines="0" zoomScaleNormal="100" workbookViewId="0">
      <selection activeCell="X9" sqref="X9"/>
    </sheetView>
    <sheetView workbookViewId="1"/>
  </sheetViews>
  <sheetFormatPr defaultColWidth="9.140625" defaultRowHeight="15" x14ac:dyDescent="0.25"/>
  <cols>
    <col min="1" max="1" width="7.42578125" style="3" customWidth="1"/>
    <col min="2" max="2" width="55.5703125" style="3" customWidth="1"/>
    <col min="3" max="3" width="23" style="3" bestFit="1" customWidth="1"/>
    <col min="4" max="4" width="23.42578125" style="3" customWidth="1"/>
    <col min="5" max="5" width="14.85546875" style="3" customWidth="1"/>
    <col min="6" max="6" width="14.7109375" style="3" bestFit="1" customWidth="1"/>
    <col min="7" max="7" width="19.28515625" style="3" bestFit="1" customWidth="1"/>
    <col min="8" max="8" width="19.85546875" style="3" bestFit="1" customWidth="1"/>
    <col min="9" max="9" width="17.140625" style="3" bestFit="1" customWidth="1"/>
    <col min="10" max="10" width="13.28515625" style="3" customWidth="1"/>
    <col min="11" max="11" width="9.140625" style="3"/>
    <col min="12" max="12" width="14.140625" style="3" customWidth="1"/>
    <col min="13" max="16384" width="9.140625" style="3"/>
  </cols>
  <sheetData>
    <row r="1" spans="1:12" x14ac:dyDescent="0.25">
      <c r="B1" s="4" t="s">
        <v>1468</v>
      </c>
    </row>
    <row r="2" spans="1:12" x14ac:dyDescent="0.25">
      <c r="B2" s="592"/>
      <c r="C2" s="592"/>
      <c r="D2" s="592"/>
      <c r="E2" s="592"/>
      <c r="F2" s="593"/>
      <c r="G2" s="593"/>
      <c r="H2" s="593"/>
      <c r="I2" s="593"/>
      <c r="J2" s="593"/>
      <c r="K2" s="593"/>
      <c r="L2" s="593"/>
    </row>
    <row r="3" spans="1:12" ht="15.75" thickBot="1" x14ac:dyDescent="0.3">
      <c r="C3" s="594" t="s">
        <v>1571</v>
      </c>
      <c r="D3" s="594" t="s">
        <v>8</v>
      </c>
      <c r="E3" s="594" t="s">
        <v>9</v>
      </c>
      <c r="F3" s="594" t="s">
        <v>46</v>
      </c>
      <c r="G3" s="594" t="s">
        <v>47</v>
      </c>
      <c r="H3" s="594" t="s">
        <v>156</v>
      </c>
      <c r="I3" s="594" t="s">
        <v>157</v>
      </c>
      <c r="J3" s="594" t="s">
        <v>158</v>
      </c>
      <c r="K3" s="594" t="s">
        <v>159</v>
      </c>
      <c r="L3" s="594" t="s">
        <v>160</v>
      </c>
    </row>
    <row r="4" spans="1:12" ht="15" customHeight="1" x14ac:dyDescent="0.25">
      <c r="B4" s="595"/>
      <c r="C4" s="1229" t="s">
        <v>1572</v>
      </c>
      <c r="D4" s="1230"/>
      <c r="E4" s="1231"/>
      <c r="F4" s="1232" t="s">
        <v>1573</v>
      </c>
      <c r="G4" s="1233"/>
      <c r="H4" s="1233"/>
      <c r="I4" s="1233"/>
      <c r="J4" s="1233"/>
      <c r="K4" s="1234"/>
      <c r="L4" s="596"/>
    </row>
    <row r="5" spans="1:12" ht="45" x14ac:dyDescent="0.25">
      <c r="C5" s="597" t="s">
        <v>1500</v>
      </c>
      <c r="D5" s="598" t="s">
        <v>1555</v>
      </c>
      <c r="E5" s="599" t="s">
        <v>1574</v>
      </c>
      <c r="F5" s="597" t="s">
        <v>1575</v>
      </c>
      <c r="G5" s="598" t="s">
        <v>1576</v>
      </c>
      <c r="H5" s="598" t="s">
        <v>1577</v>
      </c>
      <c r="I5" s="598" t="s">
        <v>1578</v>
      </c>
      <c r="J5" s="598" t="s">
        <v>1579</v>
      </c>
      <c r="K5" s="599" t="s">
        <v>1580</v>
      </c>
      <c r="L5" s="600" t="s">
        <v>1046</v>
      </c>
    </row>
    <row r="6" spans="1:12" x14ac:dyDescent="0.25">
      <c r="A6" s="601">
        <v>1</v>
      </c>
      <c r="B6" s="602" t="s">
        <v>1581</v>
      </c>
      <c r="C6" s="603"/>
      <c r="D6" s="603"/>
      <c r="E6" s="603"/>
      <c r="F6" s="603"/>
      <c r="G6" s="603"/>
      <c r="H6" s="603"/>
      <c r="I6" s="603"/>
      <c r="J6" s="603"/>
      <c r="K6" s="603"/>
      <c r="L6" s="604"/>
    </row>
    <row r="7" spans="1:12" x14ac:dyDescent="0.25">
      <c r="A7" s="601">
        <v>2</v>
      </c>
      <c r="B7" s="605" t="s">
        <v>1582</v>
      </c>
      <c r="C7" s="606"/>
      <c r="D7" s="606"/>
      <c r="E7" s="606"/>
      <c r="F7" s="607"/>
      <c r="G7" s="607"/>
      <c r="H7" s="607"/>
      <c r="I7" s="607"/>
      <c r="J7" s="607"/>
      <c r="K7" s="608"/>
      <c r="L7" s="609"/>
    </row>
    <row r="8" spans="1:12" x14ac:dyDescent="0.25">
      <c r="A8" s="601">
        <v>3</v>
      </c>
      <c r="B8" s="610" t="s">
        <v>1583</v>
      </c>
      <c r="C8" s="607"/>
      <c r="D8" s="607"/>
      <c r="E8" s="607"/>
      <c r="F8" s="611"/>
      <c r="G8" s="611"/>
      <c r="H8" s="611"/>
      <c r="I8" s="611"/>
      <c r="J8" s="611"/>
      <c r="K8" s="612"/>
      <c r="L8" s="609"/>
    </row>
    <row r="9" spans="1:12" x14ac:dyDescent="0.25">
      <c r="A9" s="601">
        <v>4</v>
      </c>
      <c r="B9" s="610" t="s">
        <v>1584</v>
      </c>
      <c r="C9" s="607"/>
      <c r="D9" s="607"/>
      <c r="E9" s="607"/>
      <c r="F9" s="611"/>
      <c r="G9" s="611"/>
      <c r="H9" s="611"/>
      <c r="I9" s="611"/>
      <c r="J9" s="611"/>
      <c r="K9" s="612"/>
      <c r="L9" s="609"/>
    </row>
    <row r="10" spans="1:12" x14ac:dyDescent="0.25">
      <c r="A10" s="601">
        <v>5</v>
      </c>
      <c r="B10" s="602" t="s">
        <v>1585</v>
      </c>
      <c r="C10" s="613"/>
      <c r="D10" s="606"/>
      <c r="E10" s="606"/>
      <c r="F10" s="614"/>
      <c r="G10" s="614"/>
      <c r="H10" s="614"/>
      <c r="I10" s="614"/>
      <c r="J10" s="614"/>
      <c r="K10" s="615"/>
      <c r="L10" s="609"/>
    </row>
    <row r="11" spans="1:12" x14ac:dyDescent="0.25">
      <c r="A11" s="601">
        <v>6</v>
      </c>
      <c r="B11" s="605" t="s">
        <v>1586</v>
      </c>
      <c r="C11" s="616"/>
      <c r="D11" s="617"/>
      <c r="E11" s="617"/>
      <c r="F11" s="618"/>
      <c r="G11" s="618"/>
      <c r="H11" s="618"/>
      <c r="I11" s="618"/>
      <c r="J11" s="618"/>
      <c r="K11" s="619"/>
      <c r="L11" s="609"/>
    </row>
    <row r="12" spans="1:12" x14ac:dyDescent="0.25">
      <c r="A12" s="601">
        <v>7</v>
      </c>
      <c r="B12" s="610" t="s">
        <v>1587</v>
      </c>
      <c r="C12" s="616"/>
      <c r="D12" s="617"/>
      <c r="E12" s="617"/>
      <c r="F12" s="618"/>
      <c r="G12" s="618"/>
      <c r="H12" s="618"/>
      <c r="I12" s="618"/>
      <c r="J12" s="618"/>
      <c r="K12" s="619"/>
      <c r="L12" s="609"/>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&amp;CEN
Annex XXXIII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D5264-0AF2-49D0-B9D8-B01FC1B92670}">
  <sheetPr codeName="Sheet107"/>
  <dimension ref="A1:J15"/>
  <sheetViews>
    <sheetView showGridLines="0" zoomScaleNormal="100" workbookViewId="0">
      <selection activeCell="G26" sqref="G26"/>
    </sheetView>
    <sheetView workbookViewId="1"/>
  </sheetViews>
  <sheetFormatPr defaultRowHeight="15" x14ac:dyDescent="0.25"/>
  <cols>
    <col min="1" max="1" width="5.7109375" style="1" customWidth="1"/>
    <col min="2" max="2" width="47.140625" style="1" customWidth="1"/>
    <col min="3" max="7" width="17.7109375" style="1" customWidth="1"/>
    <col min="8" max="8" width="19.42578125" style="1" customWidth="1"/>
    <col min="9" max="10" width="17.7109375" style="1" customWidth="1"/>
    <col min="11" max="16384" width="9.140625" style="1"/>
  </cols>
  <sheetData>
    <row r="1" spans="1:10" ht="26.25" x14ac:dyDescent="0.25">
      <c r="A1" s="620"/>
      <c r="B1" s="621" t="s">
        <v>1588</v>
      </c>
      <c r="C1" s="622"/>
      <c r="D1" s="35"/>
      <c r="E1" s="35"/>
      <c r="F1" s="35"/>
      <c r="G1" s="35"/>
      <c r="H1" s="35"/>
      <c r="I1" s="35"/>
      <c r="J1" s="35"/>
    </row>
    <row r="2" spans="1:10" ht="15.75" x14ac:dyDescent="0.25">
      <c r="A2" s="620"/>
      <c r="B2" s="623"/>
      <c r="C2" s="624"/>
      <c r="D2" s="624"/>
      <c r="E2" s="624"/>
      <c r="F2" s="624"/>
      <c r="G2" s="624"/>
      <c r="H2" s="624"/>
      <c r="I2" s="624"/>
      <c r="J2" s="620"/>
    </row>
    <row r="3" spans="1:10" ht="15.75" x14ac:dyDescent="0.25">
      <c r="A3" s="620"/>
      <c r="B3" s="623"/>
      <c r="C3" s="624"/>
      <c r="D3" s="624"/>
      <c r="E3" s="624"/>
      <c r="F3" s="624"/>
      <c r="G3" s="624"/>
      <c r="H3" s="624"/>
      <c r="I3" s="624"/>
      <c r="J3" s="620"/>
    </row>
    <row r="4" spans="1:10" x14ac:dyDescent="0.25">
      <c r="A4" s="620"/>
      <c r="B4" s="625"/>
      <c r="C4" s="1235" t="s">
        <v>1592</v>
      </c>
      <c r="D4" s="1236"/>
      <c r="E4" s="1237" t="s">
        <v>1593</v>
      </c>
      <c r="F4" s="1238"/>
      <c r="G4" s="1235" t="s">
        <v>1594</v>
      </c>
      <c r="H4" s="1236"/>
      <c r="I4" s="1237" t="s">
        <v>1595</v>
      </c>
      <c r="J4" s="1238"/>
    </row>
    <row r="5" spans="1:10" ht="45" x14ac:dyDescent="0.25">
      <c r="A5" s="620"/>
      <c r="B5" s="626"/>
      <c r="C5" s="627"/>
      <c r="D5" s="628" t="s">
        <v>1596</v>
      </c>
      <c r="E5" s="627"/>
      <c r="F5" s="628" t="s">
        <v>1596</v>
      </c>
      <c r="G5" s="627"/>
      <c r="H5" s="628" t="s">
        <v>1597</v>
      </c>
      <c r="I5" s="629"/>
      <c r="J5" s="628" t="s">
        <v>1597</v>
      </c>
    </row>
    <row r="6" spans="1:10" x14ac:dyDescent="0.25">
      <c r="A6" s="620"/>
      <c r="B6" s="630"/>
      <c r="C6" s="41" t="s">
        <v>179</v>
      </c>
      <c r="D6" s="41" t="s">
        <v>808</v>
      </c>
      <c r="E6" s="41" t="s">
        <v>810</v>
      </c>
      <c r="F6" s="41" t="s">
        <v>812</v>
      </c>
      <c r="G6" s="41" t="s">
        <v>814</v>
      </c>
      <c r="H6" s="41" t="s">
        <v>818</v>
      </c>
      <c r="I6" s="41" t="s">
        <v>820</v>
      </c>
      <c r="J6" s="41" t="s">
        <v>822</v>
      </c>
    </row>
    <row r="7" spans="1:10" x14ac:dyDescent="0.25">
      <c r="A7" s="631" t="s">
        <v>179</v>
      </c>
      <c r="B7" s="632" t="s">
        <v>1598</v>
      </c>
      <c r="C7" s="830">
        <v>628620457.04999781</v>
      </c>
      <c r="D7" s="830"/>
      <c r="E7" s="831"/>
      <c r="F7" s="831"/>
      <c r="G7" s="830">
        <v>6216309890.7733154</v>
      </c>
      <c r="H7" s="830"/>
      <c r="I7" s="832"/>
      <c r="J7" s="831"/>
    </row>
    <row r="8" spans="1:10" x14ac:dyDescent="0.25">
      <c r="A8" s="41" t="s">
        <v>808</v>
      </c>
      <c r="B8" s="634" t="s">
        <v>1599</v>
      </c>
      <c r="C8" s="830">
        <v>0</v>
      </c>
      <c r="D8" s="830"/>
      <c r="E8" s="830">
        <v>0</v>
      </c>
      <c r="F8" s="830"/>
      <c r="G8" s="830">
        <v>367846</v>
      </c>
      <c r="H8" s="830"/>
      <c r="I8" s="833">
        <v>367846</v>
      </c>
      <c r="J8" s="830"/>
    </row>
    <row r="9" spans="1:10" x14ac:dyDescent="0.25">
      <c r="A9" s="41" t="s">
        <v>810</v>
      </c>
      <c r="B9" s="634" t="s">
        <v>821</v>
      </c>
      <c r="C9" s="830">
        <v>10000000</v>
      </c>
      <c r="D9" s="830"/>
      <c r="E9" s="830">
        <v>10000000</v>
      </c>
      <c r="F9" s="830"/>
      <c r="G9" s="830">
        <v>117863754.09999999</v>
      </c>
      <c r="H9" s="830"/>
      <c r="I9" s="833">
        <v>117863754.09999999</v>
      </c>
      <c r="J9" s="830"/>
    </row>
    <row r="10" spans="1:10" x14ac:dyDescent="0.25">
      <c r="A10" s="41" t="s">
        <v>812</v>
      </c>
      <c r="B10" s="635" t="s">
        <v>1600</v>
      </c>
      <c r="C10" s="830">
        <v>0</v>
      </c>
      <c r="D10" s="830"/>
      <c r="E10" s="830"/>
      <c r="F10" s="830"/>
      <c r="G10" s="830" t="s">
        <v>1666</v>
      </c>
      <c r="H10" s="830"/>
      <c r="I10" s="830"/>
      <c r="J10" s="830"/>
    </row>
    <row r="11" spans="1:10" x14ac:dyDescent="0.25">
      <c r="A11" s="41" t="s">
        <v>814</v>
      </c>
      <c r="B11" s="636" t="s">
        <v>1601</v>
      </c>
      <c r="C11" s="830">
        <v>0</v>
      </c>
      <c r="D11" s="830"/>
      <c r="E11" s="830"/>
      <c r="F11" s="830"/>
      <c r="G11" s="830" t="s">
        <v>1666</v>
      </c>
      <c r="H11" s="830"/>
      <c r="I11" s="830"/>
      <c r="J11" s="830"/>
    </row>
    <row r="12" spans="1:10" x14ac:dyDescent="0.25">
      <c r="A12" s="41" t="s">
        <v>816</v>
      </c>
      <c r="B12" s="635" t="s">
        <v>1602</v>
      </c>
      <c r="C12" s="830">
        <v>0</v>
      </c>
      <c r="D12" s="830"/>
      <c r="E12" s="830"/>
      <c r="F12" s="830"/>
      <c r="G12" s="830" t="s">
        <v>1666</v>
      </c>
      <c r="H12" s="830"/>
      <c r="I12" s="830"/>
      <c r="J12" s="830"/>
    </row>
    <row r="13" spans="1:10" x14ac:dyDescent="0.25">
      <c r="A13" s="41" t="s">
        <v>818</v>
      </c>
      <c r="B13" s="635" t="s">
        <v>1603</v>
      </c>
      <c r="C13" s="830">
        <v>0</v>
      </c>
      <c r="D13" s="830"/>
      <c r="E13" s="830"/>
      <c r="F13" s="830"/>
      <c r="G13" s="830" t="s">
        <v>1666</v>
      </c>
      <c r="H13" s="830"/>
      <c r="I13" s="830"/>
      <c r="J13" s="830"/>
    </row>
    <row r="14" spans="1:10" x14ac:dyDescent="0.25">
      <c r="A14" s="41" t="s">
        <v>820</v>
      </c>
      <c r="B14" s="635" t="s">
        <v>1604</v>
      </c>
      <c r="C14" s="830">
        <v>0</v>
      </c>
      <c r="D14" s="830"/>
      <c r="E14" s="830"/>
      <c r="F14" s="830"/>
      <c r="G14" s="830" t="s">
        <v>1666</v>
      </c>
      <c r="H14" s="830"/>
      <c r="I14" s="830"/>
      <c r="J14" s="830"/>
    </row>
    <row r="15" spans="1:10" x14ac:dyDescent="0.25">
      <c r="A15" s="41" t="s">
        <v>824</v>
      </c>
      <c r="B15" s="634" t="s">
        <v>1605</v>
      </c>
      <c r="C15" s="830">
        <v>618620457.04999781</v>
      </c>
      <c r="D15" s="830"/>
      <c r="E15" s="834"/>
      <c r="F15" s="834"/>
      <c r="G15" s="830">
        <v>6098078290.673315</v>
      </c>
      <c r="H15" s="830"/>
      <c r="I15" s="835"/>
      <c r="J15" s="834"/>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&amp;CEN
Annex XXXV</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91CE-B965-46D6-AEE3-5F72E7F4F011}">
  <sheetPr codeName="Sheet108"/>
  <dimension ref="A1:AI22"/>
  <sheetViews>
    <sheetView showGridLines="0" zoomScaleNormal="100" workbookViewId="0">
      <selection activeCell="E17" sqref="E17"/>
    </sheetView>
    <sheetView workbookViewId="1"/>
  </sheetViews>
  <sheetFormatPr defaultColWidth="8.85546875" defaultRowHeight="12.75" x14ac:dyDescent="0.25"/>
  <cols>
    <col min="1" max="1" width="5.7109375" style="620" customWidth="1"/>
    <col min="2" max="2" width="72" style="620" customWidth="1"/>
    <col min="3" max="7" width="17.7109375" style="620" customWidth="1"/>
    <col min="8" max="8" width="19.42578125" style="620" customWidth="1"/>
    <col min="9" max="10" width="17.7109375" style="620" customWidth="1"/>
    <col min="11" max="11" width="13.7109375" style="620" customWidth="1"/>
    <col min="12" max="16384" width="8.85546875" style="620"/>
  </cols>
  <sheetData>
    <row r="1" spans="1:35" ht="18.75" x14ac:dyDescent="0.25">
      <c r="A1" s="637"/>
      <c r="B1" s="621" t="s">
        <v>1589</v>
      </c>
      <c r="C1" s="638"/>
      <c r="D1" s="638"/>
      <c r="E1" s="638"/>
      <c r="F1" s="638"/>
    </row>
    <row r="2" spans="1:35" ht="18.75" x14ac:dyDescent="0.25">
      <c r="A2" s="637"/>
      <c r="B2" s="639"/>
      <c r="C2" s="638"/>
      <c r="D2" s="638"/>
      <c r="E2" s="638"/>
      <c r="F2" s="638"/>
    </row>
    <row r="3" spans="1:35" s="623" customFormat="1" ht="15.75" x14ac:dyDescent="0.25">
      <c r="C3" s="624"/>
      <c r="D3" s="624"/>
      <c r="E3" s="624"/>
      <c r="F3" s="624"/>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row>
    <row r="4" spans="1:35" ht="15" x14ac:dyDescent="0.25">
      <c r="A4" s="640"/>
      <c r="B4" s="641"/>
      <c r="C4" s="1235" t="s">
        <v>1606</v>
      </c>
      <c r="D4" s="1236"/>
      <c r="E4" s="1241" t="s">
        <v>1607</v>
      </c>
      <c r="F4" s="1242"/>
    </row>
    <row r="5" spans="1:35" ht="15" x14ac:dyDescent="0.25">
      <c r="A5" s="640"/>
      <c r="B5" s="641"/>
      <c r="C5" s="1239"/>
      <c r="D5" s="1240"/>
      <c r="E5" s="1235" t="s">
        <v>1608</v>
      </c>
      <c r="F5" s="1236"/>
    </row>
    <row r="6" spans="1:35" ht="45" x14ac:dyDescent="0.25">
      <c r="A6" s="626"/>
      <c r="B6" s="642"/>
      <c r="C6" s="643"/>
      <c r="D6" s="628" t="s">
        <v>1596</v>
      </c>
      <c r="E6" s="644"/>
      <c r="F6" s="628" t="s">
        <v>1597</v>
      </c>
    </row>
    <row r="7" spans="1:35" ht="15" x14ac:dyDescent="0.25">
      <c r="A7" s="626"/>
      <c r="B7" s="642"/>
      <c r="C7" s="41" t="s">
        <v>179</v>
      </c>
      <c r="D7" s="41" t="s">
        <v>808</v>
      </c>
      <c r="E7" s="41" t="s">
        <v>810</v>
      </c>
      <c r="F7" s="41" t="s">
        <v>814</v>
      </c>
    </row>
    <row r="8" spans="1:35" ht="15" x14ac:dyDescent="0.25">
      <c r="A8" s="631" t="s">
        <v>825</v>
      </c>
      <c r="B8" s="645" t="s">
        <v>1609</v>
      </c>
      <c r="C8" s="66">
        <v>910756419.81916714</v>
      </c>
      <c r="D8" s="66"/>
      <c r="E8" s="66">
        <v>5809675483.0238304</v>
      </c>
      <c r="F8" s="66"/>
    </row>
    <row r="9" spans="1:35" ht="15" x14ac:dyDescent="0.25">
      <c r="A9" s="41" t="s">
        <v>826</v>
      </c>
      <c r="B9" s="646" t="s">
        <v>1610</v>
      </c>
      <c r="C9" s="66">
        <v>0</v>
      </c>
      <c r="D9" s="66"/>
      <c r="E9" s="66"/>
      <c r="F9" s="66"/>
    </row>
    <row r="10" spans="1:35" ht="15" x14ac:dyDescent="0.25">
      <c r="A10" s="41" t="s">
        <v>827</v>
      </c>
      <c r="B10" s="646" t="s">
        <v>1599</v>
      </c>
      <c r="C10" s="66">
        <v>0</v>
      </c>
      <c r="D10" s="66"/>
      <c r="E10" s="66"/>
      <c r="F10" s="66"/>
    </row>
    <row r="11" spans="1:35" ht="15" x14ac:dyDescent="0.25">
      <c r="A11" s="41" t="s">
        <v>828</v>
      </c>
      <c r="B11" s="646" t="s">
        <v>821</v>
      </c>
      <c r="C11" s="66">
        <v>10000000</v>
      </c>
      <c r="D11" s="66"/>
      <c r="E11" s="66"/>
      <c r="F11" s="66"/>
    </row>
    <row r="12" spans="1:35" ht="15" x14ac:dyDescent="0.25">
      <c r="A12" s="41" t="s">
        <v>829</v>
      </c>
      <c r="B12" s="647" t="s">
        <v>1600</v>
      </c>
      <c r="C12" s="66"/>
      <c r="D12" s="66"/>
      <c r="E12" s="66"/>
      <c r="F12" s="66"/>
    </row>
    <row r="13" spans="1:35" ht="15" x14ac:dyDescent="0.25">
      <c r="A13" s="41" t="s">
        <v>830</v>
      </c>
      <c r="B13" s="648" t="s">
        <v>1601</v>
      </c>
      <c r="C13" s="66"/>
      <c r="D13" s="66"/>
      <c r="E13" s="66"/>
      <c r="F13" s="66"/>
    </row>
    <row r="14" spans="1:35" ht="15" x14ac:dyDescent="0.25">
      <c r="A14" s="41" t="s">
        <v>831</v>
      </c>
      <c r="B14" s="647" t="s">
        <v>1602</v>
      </c>
      <c r="C14" s="66"/>
      <c r="D14" s="66"/>
      <c r="E14" s="66"/>
      <c r="F14" s="66"/>
    </row>
    <row r="15" spans="1:35" ht="15" x14ac:dyDescent="0.25">
      <c r="A15" s="41" t="s">
        <v>832</v>
      </c>
      <c r="B15" s="647" t="s">
        <v>1603</v>
      </c>
      <c r="C15" s="66"/>
      <c r="D15" s="66"/>
      <c r="E15" s="66"/>
      <c r="F15" s="66"/>
    </row>
    <row r="16" spans="1:35" ht="15" x14ac:dyDescent="0.25">
      <c r="A16" s="41" t="s">
        <v>833</v>
      </c>
      <c r="B16" s="647" t="s">
        <v>1604</v>
      </c>
      <c r="C16" s="66"/>
      <c r="D16" s="66"/>
      <c r="E16" s="66"/>
      <c r="F16" s="66"/>
    </row>
    <row r="17" spans="1:6" ht="15" x14ac:dyDescent="0.25">
      <c r="A17" s="41" t="s">
        <v>834</v>
      </c>
      <c r="B17" s="646" t="s">
        <v>1611</v>
      </c>
      <c r="C17" s="66">
        <v>900756419.81916714</v>
      </c>
      <c r="D17" s="66"/>
      <c r="E17" s="66">
        <v>5809675483.0238304</v>
      </c>
      <c r="F17" s="66"/>
    </row>
    <row r="18" spans="1:6" ht="15" x14ac:dyDescent="0.25">
      <c r="A18" s="41" t="s">
        <v>1612</v>
      </c>
      <c r="B18" s="646" t="s">
        <v>1613</v>
      </c>
      <c r="C18" s="66"/>
      <c r="D18" s="66"/>
      <c r="E18" s="66"/>
      <c r="F18" s="66"/>
    </row>
    <row r="19" spans="1:6" ht="15" x14ac:dyDescent="0.25">
      <c r="A19" s="631" t="s">
        <v>1614</v>
      </c>
      <c r="B19" s="645" t="s">
        <v>1615</v>
      </c>
      <c r="C19" s="66"/>
      <c r="D19" s="66"/>
      <c r="E19" s="66"/>
      <c r="F19" s="66"/>
    </row>
    <row r="20" spans="1:6" ht="15" x14ac:dyDescent="0.25">
      <c r="A20" s="631">
        <v>241</v>
      </c>
      <c r="B20" s="645" t="s">
        <v>1616</v>
      </c>
      <c r="C20" s="633"/>
      <c r="D20" s="633"/>
      <c r="E20" s="66"/>
      <c r="F20" s="66"/>
    </row>
    <row r="21" spans="1:6" ht="15" x14ac:dyDescent="0.25">
      <c r="A21" s="631">
        <v>250</v>
      </c>
      <c r="B21" s="649" t="s">
        <v>1617</v>
      </c>
      <c r="C21" s="66"/>
      <c r="D21" s="66"/>
      <c r="E21" s="633"/>
      <c r="F21" s="633"/>
    </row>
    <row r="22" spans="1:6" x14ac:dyDescent="0.25">
      <c r="B22" s="650"/>
    </row>
  </sheetData>
  <mergeCells count="3">
    <mergeCell ref="C4:D5"/>
    <mergeCell ref="E4:F4"/>
    <mergeCell ref="E5:F5"/>
  </mergeCells>
  <conditionalFormatting sqref="D7:D17 E6:E17 D4:E5 C21:E21 E20 C18:E19 G8:G21 F7:F21 C1:I2 C4:C17">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&amp;CEN
Annex XXXV</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22172-7603-4A5F-BEB0-FC2E4536C524}">
  <sheetPr codeName="Sheet109"/>
  <dimension ref="A1:G9"/>
  <sheetViews>
    <sheetView showGridLines="0" zoomScaleNormal="100" workbookViewId="0">
      <selection activeCell="D16" sqref="D16"/>
    </sheetView>
    <sheetView workbookViewId="1">
      <selection activeCell="F30" sqref="F30"/>
    </sheetView>
  </sheetViews>
  <sheetFormatPr defaultColWidth="8.85546875" defaultRowHeight="12.75" x14ac:dyDescent="0.25"/>
  <cols>
    <col min="1" max="1" width="5.7109375" style="620" customWidth="1"/>
    <col min="2" max="2" width="72" style="620" customWidth="1"/>
    <col min="3" max="7" width="17.7109375" style="620" customWidth="1"/>
    <col min="8" max="8" width="19.42578125" style="620" customWidth="1"/>
    <col min="9" max="10" width="17.7109375" style="620" customWidth="1"/>
    <col min="11" max="11" width="13.7109375" style="620" customWidth="1"/>
    <col min="12" max="16384" width="8.85546875" style="620"/>
  </cols>
  <sheetData>
    <row r="1" spans="1:7" ht="20.100000000000001" customHeight="1" x14ac:dyDescent="0.25">
      <c r="B1" s="639" t="s">
        <v>1590</v>
      </c>
      <c r="C1" s="622"/>
      <c r="D1" s="622"/>
      <c r="E1" s="622"/>
      <c r="F1" s="622"/>
      <c r="G1" s="622"/>
    </row>
    <row r="2" spans="1:7" ht="20.100000000000001" customHeight="1" x14ac:dyDescent="0.25">
      <c r="B2" s="639"/>
      <c r="C2" s="622"/>
      <c r="D2" s="622"/>
      <c r="E2" s="622"/>
      <c r="F2" s="622"/>
      <c r="G2" s="622"/>
    </row>
    <row r="3" spans="1:7" ht="96" customHeight="1" x14ac:dyDescent="0.25">
      <c r="A3" s="651"/>
      <c r="B3" s="652"/>
      <c r="C3" s="653" t="s">
        <v>1618</v>
      </c>
      <c r="D3" s="654" t="s">
        <v>1619</v>
      </c>
      <c r="E3" s="655"/>
      <c r="F3" s="655"/>
    </row>
    <row r="4" spans="1:7" ht="15.75" x14ac:dyDescent="0.25">
      <c r="A4" s="651"/>
      <c r="B4" s="652"/>
      <c r="C4" s="41" t="s">
        <v>179</v>
      </c>
      <c r="D4" s="41" t="s">
        <v>808</v>
      </c>
      <c r="E4" s="656"/>
      <c r="F4" s="656"/>
    </row>
    <row r="5" spans="1:7" ht="15" customHeight="1" x14ac:dyDescent="0.25">
      <c r="A5" s="631" t="s">
        <v>179</v>
      </c>
      <c r="B5" s="649" t="s">
        <v>1620</v>
      </c>
      <c r="C5" s="657">
        <v>6394103260.7131329</v>
      </c>
      <c r="D5" s="657">
        <v>6394103260.7131329</v>
      </c>
      <c r="E5" s="638"/>
      <c r="F5" s="638"/>
    </row>
    <row r="6" spans="1:7" ht="17.25" customHeight="1" x14ac:dyDescent="0.25">
      <c r="A6" s="658"/>
      <c r="B6" s="659"/>
    </row>
    <row r="8" spans="1:7" ht="14.25" x14ac:dyDescent="0.25">
      <c r="A8" s="660"/>
      <c r="B8" s="661"/>
      <c r="C8" s="661"/>
      <c r="D8" s="661"/>
      <c r="E8" s="661"/>
      <c r="F8" s="661"/>
      <c r="G8" s="661"/>
    </row>
    <row r="9" spans="1:7" x14ac:dyDescent="0.25">
      <c r="B9" s="650"/>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589FE-51A9-4E82-B243-FCBAF4BAEC68}">
  <sheetPr codeName="Sheet12">
    <pageSetUpPr fitToPage="1"/>
  </sheetPr>
  <dimension ref="B3:P52"/>
  <sheetViews>
    <sheetView showGridLines="0" zoomScaleNormal="100" zoomScalePageLayoutView="80" workbookViewId="0">
      <selection activeCell="X9" sqref="X9"/>
    </sheetView>
    <sheetView zoomScale="85" zoomScaleNormal="85" workbookViewId="1"/>
  </sheetViews>
  <sheetFormatPr defaultColWidth="9.140625" defaultRowHeight="15" x14ac:dyDescent="0.25"/>
  <cols>
    <col min="1" max="1" width="9.140625" style="1"/>
    <col min="2" max="2" width="7.5703125" style="67" customWidth="1"/>
    <col min="3" max="3" width="44" style="1" customWidth="1"/>
    <col min="4" max="5" width="23" style="1" customWidth="1"/>
    <col min="6" max="10" width="21.140625" style="1" customWidth="1"/>
    <col min="11" max="16384" width="9.140625" style="1"/>
  </cols>
  <sheetData>
    <row r="3" spans="2:16" ht="24" customHeight="1" x14ac:dyDescent="0.25">
      <c r="C3" s="48" t="s">
        <v>190</v>
      </c>
      <c r="D3" s="48"/>
      <c r="E3" s="48"/>
      <c r="F3" s="48"/>
      <c r="G3" s="48"/>
      <c r="H3" s="48"/>
      <c r="I3" s="48"/>
      <c r="J3" s="48"/>
    </row>
    <row r="5" spans="2:16" x14ac:dyDescent="0.25">
      <c r="B5" s="1"/>
    </row>
    <row r="6" spans="2:16" x14ac:dyDescent="0.25">
      <c r="B6" s="1"/>
      <c r="D6" s="63" t="s">
        <v>7</v>
      </c>
      <c r="E6" s="63" t="s">
        <v>8</v>
      </c>
      <c r="F6" s="63" t="s">
        <v>9</v>
      </c>
      <c r="G6" s="63" t="s">
        <v>46</v>
      </c>
      <c r="H6" s="63" t="s">
        <v>47</v>
      </c>
      <c r="I6" s="63" t="s">
        <v>156</v>
      </c>
      <c r="J6" s="63" t="s">
        <v>157</v>
      </c>
    </row>
    <row r="7" spans="2:16" x14ac:dyDescent="0.25">
      <c r="B7" s="1"/>
      <c r="C7" s="1" t="s">
        <v>191</v>
      </c>
      <c r="D7" s="879" t="s">
        <v>192</v>
      </c>
      <c r="E7" s="880" t="s">
        <v>193</v>
      </c>
      <c r="F7" s="879" t="s">
        <v>194</v>
      </c>
      <c r="G7" s="879"/>
      <c r="H7" s="879"/>
      <c r="I7" s="879"/>
      <c r="J7" s="879"/>
    </row>
    <row r="8" spans="2:16" ht="90.75" customHeight="1" x14ac:dyDescent="0.25">
      <c r="B8" s="1"/>
      <c r="D8" s="879"/>
      <c r="E8" s="880"/>
      <c r="F8" s="63" t="s">
        <v>195</v>
      </c>
      <c r="G8" s="63" t="s">
        <v>196</v>
      </c>
      <c r="H8" s="63" t="s">
        <v>197</v>
      </c>
      <c r="I8" s="63" t="s">
        <v>198</v>
      </c>
      <c r="J8" s="63" t="s">
        <v>199</v>
      </c>
    </row>
    <row r="9" spans="2:16" ht="45" x14ac:dyDescent="0.25">
      <c r="C9" s="68" t="s">
        <v>200</v>
      </c>
      <c r="D9" s="69"/>
      <c r="E9" s="70"/>
      <c r="F9" s="70"/>
      <c r="G9" s="70"/>
      <c r="H9" s="70"/>
      <c r="I9" s="70"/>
      <c r="J9" s="70"/>
      <c r="P9" s="71"/>
    </row>
    <row r="10" spans="2:16" x14ac:dyDescent="0.25">
      <c r="B10" s="42">
        <v>1</v>
      </c>
      <c r="C10" s="72"/>
      <c r="D10" s="73"/>
      <c r="E10" s="74"/>
      <c r="F10" s="74"/>
      <c r="G10" s="74"/>
      <c r="H10" s="74"/>
      <c r="I10" s="75"/>
      <c r="J10" s="75"/>
    </row>
    <row r="11" spans="2:16" x14ac:dyDescent="0.25">
      <c r="B11" s="42">
        <v>2</v>
      </c>
      <c r="C11" s="72"/>
      <c r="D11" s="73"/>
      <c r="E11" s="74"/>
      <c r="F11" s="74"/>
      <c r="G11" s="74"/>
      <c r="H11" s="74"/>
      <c r="I11" s="75"/>
      <c r="J11" s="75"/>
    </row>
    <row r="12" spans="2:16" x14ac:dyDescent="0.25">
      <c r="B12" s="42">
        <v>3</v>
      </c>
      <c r="C12" s="72"/>
      <c r="D12" s="73"/>
      <c r="E12" s="74"/>
      <c r="F12" s="74"/>
      <c r="G12" s="74"/>
      <c r="H12" s="74"/>
      <c r="I12" s="75"/>
      <c r="J12" s="75"/>
    </row>
    <row r="13" spans="2:16" x14ac:dyDescent="0.25">
      <c r="B13" s="76"/>
      <c r="C13" s="72"/>
      <c r="D13" s="73"/>
      <c r="E13" s="74"/>
      <c r="F13" s="74"/>
      <c r="G13" s="74"/>
      <c r="H13" s="74"/>
      <c r="I13" s="75"/>
      <c r="J13" s="75"/>
    </row>
    <row r="14" spans="2:16" x14ac:dyDescent="0.25">
      <c r="B14" s="76"/>
      <c r="C14" s="72"/>
      <c r="D14" s="73"/>
      <c r="E14" s="74"/>
      <c r="F14" s="74"/>
      <c r="G14" s="74"/>
      <c r="H14" s="74"/>
      <c r="I14" s="75"/>
      <c r="J14" s="75"/>
    </row>
    <row r="15" spans="2:16" x14ac:dyDescent="0.25">
      <c r="B15" s="76"/>
      <c r="C15" s="72"/>
      <c r="D15" s="73"/>
      <c r="E15" s="74"/>
      <c r="F15" s="74"/>
      <c r="G15" s="74"/>
      <c r="H15" s="74"/>
      <c r="I15" s="75"/>
      <c r="J15" s="75"/>
    </row>
    <row r="16" spans="2:16" x14ac:dyDescent="0.25">
      <c r="B16" s="76"/>
      <c r="C16" s="72"/>
      <c r="D16" s="73"/>
      <c r="E16" s="74"/>
      <c r="F16" s="74"/>
      <c r="G16" s="74"/>
      <c r="H16" s="74"/>
      <c r="I16" s="75"/>
      <c r="J16" s="75"/>
    </row>
    <row r="17" spans="2:10" x14ac:dyDescent="0.25">
      <c r="B17" s="76"/>
      <c r="C17" s="72"/>
      <c r="D17" s="73"/>
      <c r="E17" s="74"/>
      <c r="F17" s="74"/>
      <c r="G17" s="74"/>
      <c r="H17" s="74"/>
      <c r="I17" s="75"/>
      <c r="J17" s="75"/>
    </row>
    <row r="18" spans="2:10" x14ac:dyDescent="0.25">
      <c r="B18" s="76"/>
      <c r="C18" s="72"/>
      <c r="D18" s="73"/>
      <c r="E18" s="74"/>
      <c r="F18" s="74"/>
      <c r="G18" s="74"/>
      <c r="H18" s="74"/>
      <c r="I18" s="75"/>
      <c r="J18" s="75"/>
    </row>
    <row r="19" spans="2:10" x14ac:dyDescent="0.25">
      <c r="B19" s="42"/>
      <c r="C19" s="72" t="s">
        <v>201</v>
      </c>
      <c r="D19" s="73"/>
      <c r="E19" s="74"/>
      <c r="F19" s="74"/>
      <c r="G19" s="74"/>
      <c r="H19" s="74"/>
      <c r="I19" s="75"/>
      <c r="J19" s="75"/>
    </row>
    <row r="20" spans="2:10" x14ac:dyDescent="0.25">
      <c r="B20" s="77" t="s">
        <v>202</v>
      </c>
      <c r="C20" s="78" t="s">
        <v>203</v>
      </c>
      <c r="D20" s="73"/>
      <c r="E20" s="74"/>
      <c r="F20" s="74"/>
      <c r="G20" s="74"/>
      <c r="H20" s="74"/>
      <c r="I20" s="75"/>
      <c r="J20" s="75"/>
    </row>
    <row r="21" spans="2:10" x14ac:dyDescent="0.25">
      <c r="B21" s="42"/>
      <c r="C21" s="72"/>
      <c r="D21" s="73"/>
      <c r="E21" s="74"/>
      <c r="F21" s="74"/>
      <c r="G21" s="74"/>
      <c r="H21" s="74"/>
      <c r="I21" s="75"/>
      <c r="J21" s="75"/>
    </row>
    <row r="22" spans="2:10" ht="45" x14ac:dyDescent="0.25">
      <c r="B22" s="42"/>
      <c r="C22" s="68" t="s">
        <v>204</v>
      </c>
      <c r="D22" s="69"/>
      <c r="E22" s="70"/>
      <c r="F22" s="70"/>
      <c r="G22" s="70"/>
      <c r="H22" s="70"/>
      <c r="I22" s="70"/>
      <c r="J22" s="70"/>
    </row>
    <row r="23" spans="2:10" x14ac:dyDescent="0.25">
      <c r="B23" s="76" t="s">
        <v>205</v>
      </c>
      <c r="C23" s="72"/>
      <c r="D23" s="73"/>
      <c r="E23" s="74"/>
      <c r="F23" s="74"/>
      <c r="G23" s="74"/>
      <c r="H23" s="74"/>
      <c r="I23" s="75"/>
      <c r="J23" s="75"/>
    </row>
    <row r="24" spans="2:10" x14ac:dyDescent="0.25">
      <c r="B24" s="42">
        <v>2</v>
      </c>
      <c r="C24" s="72"/>
      <c r="D24" s="73"/>
      <c r="E24" s="74"/>
      <c r="F24" s="74"/>
      <c r="G24" s="74"/>
      <c r="H24" s="74"/>
      <c r="I24" s="75"/>
      <c r="J24" s="75"/>
    </row>
    <row r="25" spans="2:10" x14ac:dyDescent="0.25">
      <c r="B25" s="42">
        <v>3</v>
      </c>
      <c r="C25" s="72"/>
      <c r="D25" s="73"/>
      <c r="E25" s="74"/>
      <c r="F25" s="74"/>
      <c r="G25" s="74"/>
      <c r="H25" s="74"/>
      <c r="I25" s="75"/>
      <c r="J25" s="75"/>
    </row>
    <row r="26" spans="2:10" x14ac:dyDescent="0.25">
      <c r="B26" s="42"/>
      <c r="C26" s="72"/>
      <c r="D26" s="73"/>
      <c r="E26" s="74"/>
      <c r="F26" s="74"/>
      <c r="G26" s="74"/>
      <c r="H26" s="74"/>
      <c r="I26" s="75"/>
      <c r="J26" s="75"/>
    </row>
    <row r="27" spans="2:10" x14ac:dyDescent="0.25">
      <c r="B27" s="42"/>
      <c r="C27" s="72"/>
      <c r="D27" s="73"/>
      <c r="E27" s="74"/>
      <c r="F27" s="74"/>
      <c r="G27" s="74"/>
      <c r="H27" s="74"/>
      <c r="I27" s="75"/>
      <c r="J27" s="75"/>
    </row>
    <row r="28" spans="2:10" x14ac:dyDescent="0.25">
      <c r="B28" s="42"/>
      <c r="C28" s="72"/>
      <c r="D28" s="73"/>
      <c r="E28" s="74"/>
      <c r="F28" s="74"/>
      <c r="G28" s="74"/>
      <c r="H28" s="74"/>
      <c r="I28" s="75"/>
      <c r="J28" s="75"/>
    </row>
    <row r="29" spans="2:10" x14ac:dyDescent="0.25">
      <c r="B29" s="42"/>
      <c r="C29" s="72"/>
      <c r="D29" s="73"/>
      <c r="E29" s="74"/>
      <c r="F29" s="74"/>
      <c r="G29" s="74"/>
      <c r="H29" s="74"/>
      <c r="I29" s="75"/>
      <c r="J29" s="75"/>
    </row>
    <row r="30" spans="2:10" x14ac:dyDescent="0.25">
      <c r="B30" s="42"/>
      <c r="C30" s="72" t="s">
        <v>201</v>
      </c>
      <c r="D30" s="73"/>
      <c r="E30" s="74"/>
      <c r="F30" s="74"/>
      <c r="G30" s="74"/>
      <c r="H30" s="74"/>
      <c r="I30" s="75"/>
      <c r="J30" s="75"/>
    </row>
    <row r="31" spans="2:10" x14ac:dyDescent="0.25">
      <c r="B31" s="79" t="s">
        <v>202</v>
      </c>
      <c r="C31" s="78" t="s">
        <v>206</v>
      </c>
      <c r="D31" s="73"/>
      <c r="E31" s="74"/>
      <c r="F31" s="74"/>
      <c r="G31" s="74"/>
      <c r="H31" s="74"/>
      <c r="I31" s="75"/>
      <c r="J31" s="75"/>
    </row>
    <row r="32" spans="2:10" x14ac:dyDescent="0.25">
      <c r="C32" s="881"/>
      <c r="D32" s="881"/>
    </row>
    <row r="33" spans="3:4" x14ac:dyDescent="0.25">
      <c r="C33" s="881"/>
      <c r="D33" s="881"/>
    </row>
    <row r="34" spans="3:4" x14ac:dyDescent="0.25">
      <c r="C34" s="882"/>
      <c r="D34" s="882"/>
    </row>
    <row r="35" spans="3:4" x14ac:dyDescent="0.25">
      <c r="C35" s="878"/>
      <c r="D35" s="878"/>
    </row>
    <row r="36" spans="3:4" x14ac:dyDescent="0.25">
      <c r="C36" s="883"/>
      <c r="D36" s="883"/>
    </row>
    <row r="37" spans="3:4" x14ac:dyDescent="0.25">
      <c r="C37" s="883"/>
      <c r="D37" s="883"/>
    </row>
    <row r="38" spans="3:4" x14ac:dyDescent="0.25">
      <c r="C38" s="877"/>
      <c r="D38" s="877"/>
    </row>
    <row r="39" spans="3:4" x14ac:dyDescent="0.25">
      <c r="C39" s="877"/>
      <c r="D39" s="877"/>
    </row>
    <row r="40" spans="3:4" x14ac:dyDescent="0.25">
      <c r="C40" s="876"/>
      <c r="D40" s="876"/>
    </row>
    <row r="41" spans="3:4" x14ac:dyDescent="0.25">
      <c r="C41" s="877"/>
      <c r="D41" s="877"/>
    </row>
    <row r="42" spans="3:4" x14ac:dyDescent="0.25">
      <c r="C42" s="876"/>
      <c r="D42" s="876"/>
    </row>
    <row r="43" spans="3:4" x14ac:dyDescent="0.25">
      <c r="C43" s="877"/>
      <c r="D43" s="877"/>
    </row>
    <row r="44" spans="3:4" x14ac:dyDescent="0.25">
      <c r="C44" s="876"/>
      <c r="D44" s="876"/>
    </row>
    <row r="45" spans="3:4" x14ac:dyDescent="0.25">
      <c r="C45" s="877"/>
      <c r="D45" s="877"/>
    </row>
    <row r="46" spans="3:4" x14ac:dyDescent="0.25">
      <c r="C46" s="876"/>
      <c r="D46" s="876"/>
    </row>
    <row r="47" spans="3:4" x14ac:dyDescent="0.25">
      <c r="C47" s="878"/>
      <c r="D47" s="878"/>
    </row>
    <row r="48" spans="3:4" x14ac:dyDescent="0.25">
      <c r="C48" s="876"/>
      <c r="D48" s="876"/>
    </row>
    <row r="49" spans="3:4" x14ac:dyDescent="0.25">
      <c r="C49" s="877"/>
      <c r="D49" s="877"/>
    </row>
    <row r="50" spans="3:4" x14ac:dyDescent="0.25">
      <c r="C50" s="877"/>
      <c r="D50" s="877"/>
    </row>
    <row r="51" spans="3:4" x14ac:dyDescent="0.25">
      <c r="C51" s="877"/>
      <c r="D51" s="877"/>
    </row>
    <row r="52" spans="3:4" x14ac:dyDescent="0.25">
      <c r="C52" s="876"/>
      <c r="D52" s="876"/>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64" orientation="landscape" horizontalDpi="1200" verticalDpi="1200" r:id="rId1"/>
  <headerFooter>
    <oddHeader>&amp;CEN
Annex V</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F17A9-F896-4380-8077-7C54B8BF7C80}">
  <sheetPr codeName="Sheet110"/>
  <dimension ref="A1:F15"/>
  <sheetViews>
    <sheetView showGridLines="0" zoomScaleNormal="100" workbookViewId="0">
      <selection activeCell="C18" sqref="C18"/>
    </sheetView>
    <sheetView workbookViewId="1"/>
  </sheetViews>
  <sheetFormatPr defaultColWidth="8.85546875" defaultRowHeight="12.75" x14ac:dyDescent="0.25"/>
  <cols>
    <col min="1" max="1" width="11.85546875" style="620" customWidth="1"/>
    <col min="2" max="2" width="78.42578125" style="620" customWidth="1"/>
    <col min="3" max="7" width="17.7109375" style="620" customWidth="1"/>
    <col min="8" max="8" width="19.42578125" style="620" customWidth="1"/>
    <col min="9" max="10" width="17.7109375" style="620" customWidth="1"/>
    <col min="11" max="11" width="13.7109375" style="620" customWidth="1"/>
    <col min="12" max="16384" width="8.85546875" style="620"/>
  </cols>
  <sheetData>
    <row r="1" spans="1:6" ht="18.75" x14ac:dyDescent="0.25">
      <c r="A1" s="639" t="s">
        <v>1591</v>
      </c>
      <c r="C1" s="620" t="s">
        <v>191</v>
      </c>
      <c r="D1" s="620" t="s">
        <v>1621</v>
      </c>
    </row>
    <row r="2" spans="1:6" ht="15" x14ac:dyDescent="0.25">
      <c r="A2" s="1" t="s">
        <v>1622</v>
      </c>
    </row>
    <row r="3" spans="1:6" ht="15" x14ac:dyDescent="0.25">
      <c r="A3" s="1"/>
    </row>
    <row r="5" spans="1:6" ht="30" x14ac:dyDescent="0.25">
      <c r="A5" s="220" t="s">
        <v>114</v>
      </c>
      <c r="B5" s="84" t="s">
        <v>123</v>
      </c>
    </row>
    <row r="6" spans="1:6" ht="15" x14ac:dyDescent="0.25">
      <c r="A6" s="16" t="s">
        <v>117</v>
      </c>
      <c r="B6" s="28" t="s">
        <v>1623</v>
      </c>
    </row>
    <row r="7" spans="1:6" ht="52.5" customHeight="1" x14ac:dyDescent="0.25">
      <c r="A7" s="662" t="s">
        <v>118</v>
      </c>
      <c r="B7" s="663" t="s">
        <v>1624</v>
      </c>
      <c r="C7" s="664"/>
      <c r="D7" s="664"/>
      <c r="E7" s="664"/>
      <c r="F7" s="664"/>
    </row>
    <row r="8" spans="1:6" ht="17.25" customHeight="1" x14ac:dyDescent="0.25">
      <c r="A8" s="665"/>
      <c r="B8" s="232"/>
      <c r="C8" s="666"/>
      <c r="D8" s="666"/>
      <c r="E8" s="666"/>
      <c r="F8" s="666"/>
    </row>
    <row r="9" spans="1:6" ht="15" x14ac:dyDescent="0.25">
      <c r="A9" s="665"/>
      <c r="B9" s="666"/>
      <c r="C9" s="666"/>
      <c r="D9" s="666"/>
      <c r="E9" s="666"/>
      <c r="F9" s="666"/>
    </row>
    <row r="10" spans="1:6" ht="15" x14ac:dyDescent="0.25">
      <c r="A10" s="665"/>
      <c r="B10" s="666"/>
      <c r="C10" s="666"/>
      <c r="D10" s="666"/>
      <c r="E10" s="666"/>
      <c r="F10" s="666"/>
    </row>
    <row r="11" spans="1:6" ht="15" x14ac:dyDescent="0.25">
      <c r="A11" s="665"/>
      <c r="B11" s="666"/>
      <c r="C11" s="666"/>
      <c r="D11" s="666"/>
      <c r="E11" s="666"/>
      <c r="F11" s="666"/>
    </row>
    <row r="12" spans="1:6" ht="15" x14ac:dyDescent="0.25">
      <c r="A12" s="665"/>
      <c r="B12" s="454"/>
      <c r="C12" s="454"/>
      <c r="D12" s="454"/>
      <c r="E12" s="454"/>
      <c r="F12" s="454"/>
    </row>
    <row r="13" spans="1:6" ht="15" x14ac:dyDescent="0.25">
      <c r="A13" s="667"/>
      <c r="B13" s="454"/>
      <c r="C13" s="454"/>
      <c r="D13" s="454"/>
      <c r="E13" s="454"/>
      <c r="F13" s="454"/>
    </row>
    <row r="14" spans="1:6" ht="15" x14ac:dyDescent="0.25">
      <c r="A14" s="667"/>
      <c r="B14" s="454"/>
      <c r="C14" s="454"/>
      <c r="D14" s="454"/>
      <c r="E14" s="454"/>
      <c r="F14" s="454"/>
    </row>
    <row r="15" spans="1:6" x14ac:dyDescent="0.25">
      <c r="B15" s="650"/>
    </row>
  </sheetData>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90</vt:i4>
      </vt:variant>
      <vt:variant>
        <vt:lpstr>Named Ranges</vt:lpstr>
      </vt:variant>
      <vt:variant>
        <vt:i4>16</vt:i4>
      </vt:variant>
    </vt:vector>
  </HeadingPairs>
  <TitlesOfParts>
    <vt:vector size="106" baseType="lpstr">
      <vt:lpstr>TOC</vt:lpstr>
      <vt:lpstr>EU OV1</vt:lpstr>
      <vt:lpstr>EU KM1</vt:lpstr>
      <vt:lpstr>EU INS1</vt:lpstr>
      <vt:lpstr>EU INS2</vt:lpstr>
      <vt:lpstr>EU OVC</vt:lpstr>
      <vt:lpstr>EU OVA</vt:lpstr>
      <vt:lpstr>EU OVB</vt:lpstr>
      <vt:lpstr>EU LI1</vt:lpstr>
      <vt:lpstr>EU LI2</vt:lpstr>
      <vt:lpstr>EU LI3</vt:lpstr>
      <vt:lpstr>EU LIA</vt:lpstr>
      <vt:lpstr>EU LIB</vt:lpstr>
      <vt:lpstr>EU PV1</vt:lpstr>
      <vt:lpstr>EU CC1</vt:lpstr>
      <vt:lpstr>EU CC2</vt:lpstr>
      <vt:lpstr>EU CCA</vt:lpstr>
      <vt:lpstr>EU CCyB1</vt:lpstr>
      <vt:lpstr>EU CCyB2</vt:lpstr>
      <vt:lpstr>EU LR1</vt:lpstr>
      <vt:lpstr>EU LR2</vt:lpstr>
      <vt:lpstr>EU LR3</vt:lpstr>
      <vt:lpstr>EU LRA</vt:lpstr>
      <vt:lpstr>EU LIQA</vt:lpstr>
      <vt:lpstr>EU LIQ1</vt:lpstr>
      <vt:lpstr>EU LIQB</vt:lpstr>
      <vt:lpstr>EU LIQ2</vt:lpstr>
      <vt:lpstr>EU CRA</vt:lpstr>
      <vt:lpstr>EU CRB</vt:lpstr>
      <vt:lpstr>EU CR1</vt:lpstr>
      <vt:lpstr>EU CR1-A</vt:lpstr>
      <vt:lpstr>EU CR2</vt:lpstr>
      <vt:lpstr>EU CR2a</vt:lpstr>
      <vt:lpstr>EU CQ7</vt:lpstr>
      <vt:lpstr>EU CQ1</vt:lpstr>
      <vt:lpstr>EU CQ2</vt:lpstr>
      <vt:lpstr>EU CQ3</vt:lpstr>
      <vt:lpstr>EU CQ4</vt:lpstr>
      <vt:lpstr>EU CQ5</vt:lpstr>
      <vt:lpstr>EU CQ6</vt:lpstr>
      <vt:lpstr>EU CQ8</vt:lpstr>
      <vt:lpstr>EU CRC</vt:lpstr>
      <vt:lpstr>EU CR3</vt:lpstr>
      <vt:lpstr>EU CRD</vt:lpstr>
      <vt:lpstr>EU CR4</vt:lpstr>
      <vt:lpstr>EU CR5</vt:lpstr>
      <vt:lpstr>EU CRE</vt:lpstr>
      <vt:lpstr>EU CR6</vt:lpstr>
      <vt:lpstr>EU CR6-A</vt:lpstr>
      <vt:lpstr>EU CR7</vt:lpstr>
      <vt:lpstr>EU CR7-A</vt:lpstr>
      <vt:lpstr>EU CR8</vt:lpstr>
      <vt:lpstr>EU CR9</vt:lpstr>
      <vt:lpstr>EU CR9.1</vt:lpstr>
      <vt:lpstr>EU CR10</vt:lpstr>
      <vt:lpstr>EU CCRA</vt:lpstr>
      <vt:lpstr>EU CCR1</vt:lpstr>
      <vt:lpstr>EU CCR2</vt:lpstr>
      <vt:lpstr>EU CCR3</vt:lpstr>
      <vt:lpstr>EU CCR4</vt:lpstr>
      <vt:lpstr>EU CCR5</vt:lpstr>
      <vt:lpstr>EU CCR6</vt:lpstr>
      <vt:lpstr>EU CCR7</vt:lpstr>
      <vt:lpstr>EU CCR8</vt:lpstr>
      <vt:lpstr>EU-SECA</vt:lpstr>
      <vt:lpstr>EU-SEC1</vt:lpstr>
      <vt:lpstr>EU-SEC2</vt:lpstr>
      <vt:lpstr>EU-SEC3</vt:lpstr>
      <vt:lpstr>EU-SEC4</vt:lpstr>
      <vt:lpstr>EU-SEC5</vt:lpstr>
      <vt:lpstr>EU MRA</vt:lpstr>
      <vt:lpstr>EU MR1</vt:lpstr>
      <vt:lpstr>EU MRB</vt:lpstr>
      <vt:lpstr>EU MR2-A</vt:lpstr>
      <vt:lpstr>EU MR2-B</vt:lpstr>
      <vt:lpstr>EU MR3</vt:lpstr>
      <vt:lpstr>EU MR4</vt:lpstr>
      <vt:lpstr>EU ORA</vt:lpstr>
      <vt:lpstr>EU OR1</vt:lpstr>
      <vt:lpstr>EU REMA</vt:lpstr>
      <vt:lpstr>EU REMA_base</vt:lpstr>
      <vt:lpstr>EU REM1</vt:lpstr>
      <vt:lpstr>EU REM2</vt:lpstr>
      <vt:lpstr>EU REM3</vt:lpstr>
      <vt:lpstr>EU REM4</vt:lpstr>
      <vt:lpstr>EU REM5</vt:lpstr>
      <vt:lpstr>EU AE1</vt:lpstr>
      <vt:lpstr>EU AE2</vt:lpstr>
      <vt:lpstr>EU AE3</vt:lpstr>
      <vt:lpstr>EU AE4</vt:lpstr>
      <vt:lpstr>'EU MR1'!_ftn1</vt:lpstr>
      <vt:lpstr>'EU MR1'!_ftnref1</vt:lpstr>
      <vt:lpstr>'EU LI1'!_Toc483499698</vt:lpstr>
      <vt:lpstr>'EU CC1'!Print_Area</vt:lpstr>
      <vt:lpstr>'EU CR3'!Print_Area</vt:lpstr>
      <vt:lpstr>'EU CR6-A'!Print_Area</vt:lpstr>
      <vt:lpstr>'EU CR7'!Print_Area</vt:lpstr>
      <vt:lpstr>'EU CR9'!Print_Area</vt:lpstr>
      <vt:lpstr>'EU CR9.1'!Print_Area</vt:lpstr>
      <vt:lpstr>'EU LI1'!Print_Area</vt:lpstr>
      <vt:lpstr>'EU LR1'!Print_Area</vt:lpstr>
      <vt:lpstr>'EU LR2'!Print_Area</vt:lpstr>
      <vt:lpstr>'EU LR3'!Print_Area</vt:lpstr>
      <vt:lpstr>'EU LRA'!Print_Area</vt:lpstr>
      <vt:lpstr>'EU-SEC5'!Print_Area</vt:lpstr>
      <vt:lpstr>'EU 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Dmitri Birjukov</dc:creator>
  <cp:lastModifiedBy>Vitaly Rybakov</cp:lastModifiedBy>
  <dcterms:created xsi:type="dcterms:W3CDTF">2022-03-18T10:10:32Z</dcterms:created>
  <dcterms:modified xsi:type="dcterms:W3CDTF">2022-03-31T17:22:55Z</dcterms:modified>
</cp:coreProperties>
</file>